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STAT'!$A$1:$L$43</definedName>
    <definedName name="_xlnm.Print_Area" localSheetId="4">'NOTES'!$A$1:$J$245</definedName>
  </definedNames>
  <calcPr fullCalcOnLoad="1"/>
</workbook>
</file>

<file path=xl/sharedStrings.xml><?xml version="1.0" encoding="utf-8"?>
<sst xmlns="http://schemas.openxmlformats.org/spreadsheetml/2006/main" count="427" uniqueCount="331">
  <si>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</si>
  <si>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</si>
  <si>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</si>
  <si>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</si>
  <si>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</si>
  <si>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</si>
  <si>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</si>
  <si>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</si>
  <si>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</si>
  <si>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</si>
  <si>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</si>
  <si>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</si>
  <si>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</si>
  <si>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</si>
  <si>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</si>
  <si>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</si>
  <si>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</si>
  <si>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</si>
  <si>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</si>
  <si>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</si>
  <si>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</si>
  <si>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</si>
  <si>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</si>
  <si>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</si>
  <si>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</si>
  <si>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</si>
  <si>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</si>
  <si>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</si>
  <si>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</si>
  <si>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</si>
  <si>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</si>
  <si>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</si>
  <si>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</si>
  <si>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</si>
  <si>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</si>
  <si>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</si>
  <si>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</si>
  <si>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</si>
  <si>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</si>
  <si>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</si>
  <si>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</si>
  <si>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</si>
  <si>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</si>
  <si>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</si>
  <si>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</si>
  <si>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</si>
  <si>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</si>
  <si>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</si>
  <si>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</si>
  <si>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</si>
  <si>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</si>
  <si>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</si>
  <si>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</si>
  <si>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</si>
  <si>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</si>
  <si>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</si>
  <si>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</si>
  <si>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</si>
  <si>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</si>
  <si>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</si>
  <si>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</si>
  <si>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</si>
  <si>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</si>
  <si>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</si>
  <si>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</si>
  <si>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</si>
  <si>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</si>
  <si>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</si>
  <si>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</si>
  <si>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</si>
  <si>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</si>
  <si>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</si>
  <si>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</si>
  <si>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</si>
  <si>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</si>
  <si>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</si>
  <si>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</si>
  <si>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</si>
  <si>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</si>
  <si>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</si>
  <si>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</si>
  <si>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</si>
  <si>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</si>
  <si>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</si>
  <si>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</si>
  <si>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</si>
  <si>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</si>
  <si>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</si>
  <si>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</si>
  <si>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</si>
  <si>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</si>
  <si>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</si>
  <si>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</si>
  <si>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</si>
  <si>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</si>
  <si>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</si>
  <si>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</si>
  <si>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</si>
  <si>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</si>
  <si>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</si>
  <si>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</si>
  <si>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</si>
  <si>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</si>
  <si>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</si>
  <si>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</si>
  <si>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</si>
  <si>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</si>
  <si>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</si>
  <si>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</si>
  <si>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</si>
  <si>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</si>
  <si>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</si>
  <si>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</si>
  <si>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</si>
  <si>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</si>
  <si>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</si>
  <si>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</si>
  <si>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</si>
  <si>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</si>
  <si>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</si>
  <si>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</si>
  <si>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</si>
  <si>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</si>
  <si>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</si>
  <si>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</si>
  <si>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</si>
  <si>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</si>
  <si>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</si>
  <si>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</si>
  <si>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</si>
  <si>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</si>
  <si>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</si>
  <si>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</si>
  <si>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</si>
  <si>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</si>
  <si>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</si>
  <si>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</si>
  <si>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</si>
  <si>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</si>
  <si>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</si>
  <si>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</si>
  <si>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</si>
  <si>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</si>
  <si>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</si>
  <si>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</si>
  <si>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</si>
  <si>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</si>
  <si>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</si>
  <si>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</si>
  <si>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</si>
  <si>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</si>
  <si>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</si>
  <si>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</si>
  <si>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</si>
  <si>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</si>
  <si>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</si>
  <si>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</si>
  <si>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</si>
  <si>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</si>
  <si>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</si>
  <si>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</si>
  <si>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</si>
  <si>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</si>
  <si>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</si>
  <si>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</si>
  <si>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</si>
  <si>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</si>
  <si>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</si>
  <si>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</si>
  <si>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</si>
  <si>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</si>
  <si>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</si>
  <si>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</si>
  <si>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</si>
  <si>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</si>
  <si>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</si>
  <si>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</si>
  <si>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</si>
  <si>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</si>
  <si>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</si>
  <si>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</si>
  <si>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</si>
  <si>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</si>
  <si>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</si>
  <si>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</si>
  <si>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</si>
  <si>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</si>
  <si>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</si>
  <si>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</si>
  <si>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</si>
  <si>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</si>
  <si>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</si>
  <si>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</si>
  <si>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</si>
  <si>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</si>
  <si>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 xml:space="preserve">     Term loan </t>
  </si>
  <si>
    <t>Expenses excluding depreciation and amortisation, finance cost and tax</t>
  </si>
  <si>
    <t>Net assets per share (RM)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</si>
  <si>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</si>
  <si>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</si>
  <si>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</si>
  <si>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</si>
  <si>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</si>
  <si>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</si>
  <si>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</si>
  <si>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</si>
  <si>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</si>
  <si>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</si>
  <si>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</si>
  <si>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</si>
  <si>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</si>
  <si>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</si>
  <si>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</si>
  <si>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</si>
  <si>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</si>
  <si>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</si>
  <si>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</si>
  <si>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</si>
  <si>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provision being made on certain profitable subsidiary companies.</t>
  </si>
  <si>
    <t>Northern Elevator Berhad ("NEB"), a 60% subsidiary of Emico has commenced legal proceedings in the Penang High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</si>
  <si>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</si>
  <si>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</si>
  <si>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 xml:space="preserve">libel against the plaintiff and interest at such rate of 8% thereafter until full and final settlement. The matter is 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</si>
  <si>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</si>
  <si>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</si>
  <si>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</si>
  <si>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</si>
  <si>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</si>
  <si>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</si>
  <si>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</si>
  <si>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</si>
  <si>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>The Plaintiff's solicitors are of the opinion that the Plaintiff has a strong case against the Defendants and need to</t>
  </si>
  <si>
    <t>pursue the same to prevent any damage to their business, The estimated costs are to be in region of RM130,000.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</si>
  <si>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</si>
  <si>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</si>
  <si>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</si>
  <si>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</si>
  <si>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</si>
  <si>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</si>
  <si>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</si>
  <si>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</si>
  <si>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</si>
  <si>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</si>
  <si>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</si>
  <si>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</si>
  <si>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Group will continue to dispose off certain non-productive assets to generate fund for the redemption of Loan Stocks</t>
  </si>
  <si>
    <t>Group through lower coupon payments being made.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</si>
  <si>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</si>
  <si>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</si>
  <si>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</si>
  <si>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 valuations of  land and building have been brought forward without amendments from the previous annual financial</t>
  </si>
  <si>
    <t xml:space="preserve">statements. </t>
  </si>
  <si>
    <t xml:space="preserve">Purchases of trading items </t>
  </si>
  <si>
    <t>U Can Marketing Sdn Bhd</t>
  </si>
  <si>
    <t>Court Civil No. 22-386-2004 (MT4) against Nanyang Siang Pau and Tan Hoo Chuan ("Defendants") for damages</t>
  </si>
  <si>
    <t>31-12-07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</si>
  <si>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</si>
  <si>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</si>
  <si>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</si>
  <si>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</si>
  <si>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which will expire in May 2009 in order to reduce the gearing ratio of the Group and enhance the cash flow position of the</t>
  </si>
  <si>
    <t>On 17 April 2006, the court ordered an interim injunction against the Defendants preventing them from using  the</t>
  </si>
  <si>
    <t>(The Condensed Consolidated Income Statement should be read in conjunction with the Annual Financial Statement  for the year ended 31 December 2007)</t>
  </si>
  <si>
    <t>(The Condensed Consolidated Balance Sheet should be read in conjunction with the Annual Financial Statement for the year ended 31 December 2007)</t>
  </si>
  <si>
    <t>Balance as of 1 January 2008</t>
  </si>
  <si>
    <t xml:space="preserve">  Statement for the year ended 31 December 2007)</t>
  </si>
  <si>
    <t xml:space="preserve">year ended 31 December 2007. </t>
  </si>
  <si>
    <t>consistent with those adopted in the financial statements for the year ended 31 December 2007 except for the</t>
  </si>
  <si>
    <t>The auditors' report on the financial statements for the year ended 31 December 2007 was not qualified.</t>
  </si>
  <si>
    <t>adoption of the following Financial Reporting Standards ("FRS") and amendments to FRSs mandatory for financial</t>
  </si>
  <si>
    <t>periods beginning on or after 1 July 2007:-</t>
  </si>
  <si>
    <t>FRS 107</t>
  </si>
  <si>
    <t>FRS 112</t>
  </si>
  <si>
    <t>Income Taxes</t>
  </si>
  <si>
    <t>FRS 118</t>
  </si>
  <si>
    <t>FRS 134</t>
  </si>
  <si>
    <t>Interim Financial Reporting</t>
  </si>
  <si>
    <t>FRS 137</t>
  </si>
  <si>
    <t>Provisions, Contingent Liabilities and Contingent Assets</t>
  </si>
  <si>
    <t>Amendment to FRS 121</t>
  </si>
  <si>
    <t xml:space="preserve">The Effects of Changes in Foreign Exchange Rates - Net Investments in a Foreign </t>
  </si>
  <si>
    <t>Operations</t>
  </si>
  <si>
    <t>The Group has not early adopted the deferred FRS 139 - Financial Instruments: Recognition and measurement.</t>
  </si>
  <si>
    <t>Net profit / (loss) for the period</t>
  </si>
  <si>
    <t xml:space="preserve">  Profit/ (Loss) from operations (RM'000)</t>
  </si>
  <si>
    <t xml:space="preserve">The adoption of the abovementioned FRS does not have any significant impact on the financial statements of the Group. </t>
  </si>
  <si>
    <t>UNAUDITED QUARTERLY REPORT FOR THE FINANCIAL QUARTER ENDED 30 JUNE 2008</t>
  </si>
  <si>
    <t>FOR THE FINANCIAL QUARTER ENDED 30 JUNE 2008</t>
  </si>
  <si>
    <t>30/6/2008</t>
  </si>
  <si>
    <t>30/6/2007</t>
  </si>
  <si>
    <t>AS AT 30 JUNE 2008</t>
  </si>
  <si>
    <t>30-6-08</t>
  </si>
  <si>
    <t>FOR THE 6 MONTHS ENDED 30 JUNE 2008</t>
  </si>
  <si>
    <t>6 months</t>
  </si>
  <si>
    <t>Cash and cash equivalents at 30 June</t>
  </si>
  <si>
    <t xml:space="preserve"> Less: Fixed deposit in Sinking Fund account</t>
  </si>
  <si>
    <t>Balance as of 30 June 2008</t>
  </si>
  <si>
    <t>Balance as of 30 June 2007</t>
  </si>
  <si>
    <t xml:space="preserve">                     3 months ended</t>
  </si>
  <si>
    <t xml:space="preserve">                       6 months ended</t>
  </si>
  <si>
    <t>The analysis by activity of the Group for the financial period ended 30 June 2008 are as follows:</t>
  </si>
  <si>
    <t>Significant transactions between the Group with the related parties during the financial period ended 30 June  2008</t>
  </si>
  <si>
    <t xml:space="preserve">6 months </t>
  </si>
  <si>
    <t>The Group's effective tax rate for the period ended 30 June 2008 was higher than the statutory tax rate due to tax</t>
  </si>
  <si>
    <t>Group borrowings and debt securities as at 30 June  2008 are as follows:</t>
  </si>
  <si>
    <t>Details of pending litigation as at 22 August 2008 are as follow:</t>
  </si>
  <si>
    <t xml:space="preserve">  6 months ended </t>
  </si>
  <si>
    <t xml:space="preserve">   3 months ended </t>
  </si>
  <si>
    <t>30.6.2008</t>
  </si>
  <si>
    <t>30.6.2007</t>
  </si>
  <si>
    <t>The Directors do not recommend any dividend for the period ended 30 June 2008.</t>
  </si>
  <si>
    <t xml:space="preserve">On 28 May 2008, the Company announced that Operasi Tembaga Sdn Bhd ("OTSB"), a sub-subsidiary of Emico had on </t>
  </si>
  <si>
    <t xml:space="preserve">22 May 2008 signed a Conditional Sale and Purchase Agreement ("Conditional SPA")  with IKA Marketing Sdn Bhd to </t>
  </si>
  <si>
    <t xml:space="preserve">dispose off 80% equity interest in PKB-Operasi Tembaga Sdn Bhd for a cash consideration of RM10.0 Million. The </t>
  </si>
  <si>
    <t xml:space="preserve">Conditional SPA is subject to approval being obtained from competent authorities for the approved plan, shareholders of </t>
  </si>
  <si>
    <t>Emico and OTSB and any other relevant authorities. For details of the announcement , please refer to bursa announcement</t>
  </si>
  <si>
    <t>website.</t>
  </si>
  <si>
    <t>There have been no issuance and repayment of debt and equity securities for the financial quarter ended 30 June 2008 except</t>
  </si>
  <si>
    <t>for the conversion of 2,649 units ICSLS into 250,110 ordinary shares on 13 June 2008.</t>
  </si>
  <si>
    <t xml:space="preserve">  Profit/ (Loss) from continuing operation (RM'000)</t>
  </si>
  <si>
    <t>For the current quarter under review, the Group posted revenue of RM20.44 million as compared to RM13.42 million in</t>
  </si>
  <si>
    <t xml:space="preserve">the preceding quarter on the back of higher sales from the property development division upon the completion of Phase 1 </t>
  </si>
  <si>
    <t xml:space="preserve">Melaka project comprising 106 units single storey terrace houses in June 2008 which contributed RM5.40 million. In tandem </t>
  </si>
  <si>
    <t>Revenue for the six months ended 30 June 2008 is maintained at RM34 million as compared to RM35 million in 2007. However,</t>
  </si>
  <si>
    <t>the Group is able to post a profit before taxation of RM0.92 million as compared to RM0.17 million in 2007 as a result of lower</t>
  </si>
  <si>
    <t>financial cost incurred for 2008.</t>
  </si>
  <si>
    <t>Other taxes</t>
  </si>
  <si>
    <t>with the increased turnover, the current quarter also posted a profit before taxation of RM1.99 million as compared to a loss</t>
  </si>
  <si>
    <t>before taxation of RM1.07 million in preceding quarter.</t>
  </si>
  <si>
    <t>currently fixed for case management and is adjourned to 6 November 2008.</t>
  </si>
  <si>
    <t>Cash Flow Statements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</si>
</sst>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17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18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173" fontId="1" fillId="0" borderId="0" xfId="42" applyNumberFormat="1" applyFont="1" applyBorder="1" applyAlignment="1">
      <alignment horizontal="right"/>
    </xf>
    <xf numFmtId="173" fontId="1" fillId="0" borderId="13" xfId="42" applyNumberFormat="1" applyFont="1" applyBorder="1" applyAlignment="1">
      <alignment horizontal="right"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3" fontId="1" fillId="0" borderId="18" xfId="0" applyNumberFormat="1" applyFont="1" applyBorder="1" applyAlignment="1">
      <alignment/>
    </xf>
    <xf numFmtId="49" fontId="2" fillId="0" borderId="0" xfId="42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69" t="s">
        <v>288</v>
      </c>
      <c r="H9" s="69" t="s">
        <v>289</v>
      </c>
      <c r="I9" s="3"/>
      <c r="J9" s="69" t="s">
        <v>288</v>
      </c>
      <c r="K9" s="69" t="s">
        <v>289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6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20441</v>
      </c>
      <c r="H13" s="12">
        <v>15975</v>
      </c>
      <c r="I13" s="1"/>
      <c r="J13" s="12">
        <v>33857</v>
      </c>
      <c r="K13" s="12">
        <v>34855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 t="s">
        <v>0</v>
      </c>
      <c r="I14" s="1"/>
      <c r="J14" s="5"/>
      <c r="K14" s="5" t="s">
        <v>0</v>
      </c>
      <c r="L14" s="1"/>
      <c r="M14" s="1"/>
      <c r="N14" s="1"/>
      <c r="O14" s="1"/>
    </row>
    <row r="15" spans="1:15" ht="12.75">
      <c r="A15" s="1" t="s">
        <v>168</v>
      </c>
      <c r="B15" s="1"/>
      <c r="C15" s="1"/>
      <c r="D15" s="1"/>
      <c r="E15" s="1"/>
      <c r="F15" s="1"/>
      <c r="G15" s="5">
        <v>229</v>
      </c>
      <c r="H15" s="5">
        <v>329</v>
      </c>
      <c r="I15" s="1"/>
      <c r="J15" s="5">
        <v>396</v>
      </c>
      <c r="K15" s="5">
        <v>503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169</v>
      </c>
      <c r="B17" s="1"/>
      <c r="C17" s="1"/>
      <c r="D17" s="1"/>
      <c r="E17" s="1"/>
      <c r="F17" s="1"/>
      <c r="G17" s="5">
        <v>-506</v>
      </c>
      <c r="H17" s="5">
        <v>-322</v>
      </c>
      <c r="I17" s="1"/>
      <c r="J17" s="5">
        <v>-1013</v>
      </c>
      <c r="K17" s="5">
        <v>-723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196</v>
      </c>
      <c r="B19" s="1"/>
      <c r="C19" s="1"/>
      <c r="D19" s="1"/>
      <c r="E19" s="1"/>
      <c r="F19" s="1"/>
      <c r="G19" s="5">
        <v>-17379</v>
      </c>
      <c r="H19" s="5">
        <v>-15234</v>
      </c>
      <c r="I19" s="1"/>
      <c r="J19" s="5">
        <v>-30747</v>
      </c>
      <c r="K19" s="5">
        <v>-32178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259</v>
      </c>
      <c r="B21" s="1"/>
      <c r="C21" s="1"/>
      <c r="D21" s="1"/>
      <c r="E21" s="1"/>
      <c r="F21" s="1"/>
      <c r="G21" s="5">
        <v>0</v>
      </c>
      <c r="H21" s="5">
        <v>0</v>
      </c>
      <c r="I21" s="1"/>
      <c r="J21" s="5">
        <v>0</v>
      </c>
      <c r="K21" s="5">
        <v>0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26</v>
      </c>
      <c r="B23" s="1"/>
      <c r="C23" s="1"/>
      <c r="D23" s="1"/>
      <c r="E23" s="1"/>
      <c r="F23" s="1"/>
      <c r="G23" s="6">
        <v>-791</v>
      </c>
      <c r="H23" s="6">
        <v>-1214</v>
      </c>
      <c r="I23" s="1"/>
      <c r="J23" s="6">
        <v>-1570</v>
      </c>
      <c r="K23" s="6">
        <v>-2284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134</v>
      </c>
      <c r="B25" s="1"/>
      <c r="C25" s="1"/>
      <c r="D25" s="1"/>
      <c r="E25" s="1"/>
      <c r="F25" s="1"/>
      <c r="G25" s="7">
        <f>SUM(G13:G23)</f>
        <v>1994</v>
      </c>
      <c r="H25" s="7">
        <f>SUM(H13:H23)</f>
        <v>-466</v>
      </c>
      <c r="I25" s="1"/>
      <c r="J25" s="7">
        <f>SUM(J13:J23)</f>
        <v>923</v>
      </c>
      <c r="K25" s="7">
        <f>SUM(K13:K23)</f>
        <v>173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53</v>
      </c>
      <c r="B27" s="1"/>
      <c r="C27" s="1"/>
      <c r="D27" s="1"/>
      <c r="E27" s="1"/>
      <c r="F27" s="1"/>
      <c r="G27" s="8">
        <v>-192</v>
      </c>
      <c r="H27" s="8">
        <v>-57</v>
      </c>
      <c r="I27" s="1"/>
      <c r="J27" s="8">
        <v>-264</v>
      </c>
      <c r="K27" s="8">
        <v>-114</v>
      </c>
      <c r="L27" s="1"/>
      <c r="M27" s="1"/>
      <c r="N27" s="1"/>
      <c r="O27" s="1"/>
    </row>
    <row r="28" spans="1:12" ht="12.75">
      <c r="A28" s="54"/>
      <c r="G28" s="46"/>
      <c r="H28" s="46"/>
      <c r="J28" s="46"/>
      <c r="K28" s="46"/>
      <c r="L28" s="1"/>
    </row>
    <row r="29" spans="1:12" ht="13.5" thickBot="1">
      <c r="A29" s="2" t="s">
        <v>177</v>
      </c>
      <c r="B29" s="1"/>
      <c r="C29" s="1"/>
      <c r="D29" s="1"/>
      <c r="E29" s="1"/>
      <c r="F29" s="1"/>
      <c r="G29" s="47">
        <f>+G25+G27</f>
        <v>1802</v>
      </c>
      <c r="H29" s="47">
        <f>+H25+H27</f>
        <v>-523</v>
      </c>
      <c r="I29" s="1"/>
      <c r="J29" s="47">
        <f>+J25+J27</f>
        <v>659</v>
      </c>
      <c r="K29" s="47">
        <f>+K25+K27</f>
        <v>59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178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179</v>
      </c>
      <c r="B32" s="1"/>
      <c r="C32" s="1"/>
      <c r="D32" s="1"/>
      <c r="E32" s="1"/>
      <c r="F32" s="1"/>
      <c r="G32" s="7">
        <f>+G29-G33</f>
        <v>1624</v>
      </c>
      <c r="H32" s="7">
        <v>-528</v>
      </c>
      <c r="I32" s="1"/>
      <c r="J32" s="7">
        <f>+J29-J33</f>
        <v>462</v>
      </c>
      <c r="K32" s="7">
        <v>64</v>
      </c>
      <c r="L32" s="1"/>
    </row>
    <row r="33" spans="1:12" ht="12.75">
      <c r="A33" s="1" t="s">
        <v>180</v>
      </c>
      <c r="B33" s="1"/>
      <c r="C33" s="1"/>
      <c r="D33" s="1"/>
      <c r="E33" s="1"/>
      <c r="F33" s="1"/>
      <c r="G33" s="7">
        <v>178</v>
      </c>
      <c r="H33" s="7">
        <v>5</v>
      </c>
      <c r="I33" s="1"/>
      <c r="J33" s="7">
        <v>197</v>
      </c>
      <c r="K33" s="7">
        <v>-5</v>
      </c>
      <c r="L33" s="1"/>
    </row>
    <row r="34" spans="1:12" ht="12.75">
      <c r="A34" s="1"/>
      <c r="B34" s="1"/>
      <c r="C34" s="1"/>
      <c r="D34" s="1"/>
      <c r="E34" s="1"/>
      <c r="F34" s="1"/>
      <c r="G34" s="15"/>
      <c r="H34" s="15"/>
      <c r="I34" s="1"/>
      <c r="J34" s="15"/>
      <c r="K34" s="15"/>
      <c r="L34" s="1"/>
    </row>
    <row r="35" spans="1:12" ht="13.5" thickBot="1">
      <c r="A35" s="1"/>
      <c r="B35" s="1"/>
      <c r="C35" s="1"/>
      <c r="D35" s="1"/>
      <c r="E35" s="1"/>
      <c r="F35" s="1"/>
      <c r="G35" s="9">
        <f>+G32+G33</f>
        <v>1802</v>
      </c>
      <c r="H35" s="9">
        <f>+H32+H33</f>
        <v>-523</v>
      </c>
      <c r="I35" s="1"/>
      <c r="J35" s="9">
        <f>+J32+J33</f>
        <v>659</v>
      </c>
      <c r="K35" s="9">
        <f>+K32+K33</f>
        <v>59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2" t="s">
        <v>181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thickBot="1">
      <c r="A38" s="1" t="s">
        <v>194</v>
      </c>
      <c r="B38" s="1"/>
      <c r="C38" s="1"/>
      <c r="D38" s="1"/>
      <c r="E38" s="1"/>
      <c r="F38" s="1"/>
      <c r="G38" s="60">
        <f>+NOTES!G243</f>
        <v>1.7724636272317813</v>
      </c>
      <c r="H38" s="44">
        <f>+NOTES!H243</f>
        <v>-0.5433125734941858</v>
      </c>
      <c r="I38" s="1"/>
      <c r="J38" s="60">
        <f>+NOTES!I243</f>
        <v>0.5368156140976206</v>
      </c>
      <c r="K38" s="44">
        <f>+NOTES!J243</f>
        <v>0.13301641989576746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206</v>
      </c>
      <c r="B40" s="1"/>
      <c r="C40" s="1"/>
      <c r="D40" s="1"/>
      <c r="E40" s="1"/>
      <c r="F40" s="1"/>
      <c r="G40" s="55" t="s">
        <v>207</v>
      </c>
      <c r="H40" s="55" t="s">
        <v>207</v>
      </c>
      <c r="I40" s="1"/>
      <c r="J40" s="55" t="s">
        <v>207</v>
      </c>
      <c r="K40" s="55" t="s">
        <v>207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262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7"/>
      <c r="H45" s="1"/>
      <c r="I45" s="1"/>
      <c r="J45" s="1"/>
      <c r="K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zoomScalePageLayoutView="0" workbookViewId="0" topLeftCell="A52">
      <selection activeCell="G68" sqref="G68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290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7" t="s">
        <v>291</v>
      </c>
      <c r="H9" s="3"/>
      <c r="I9" s="17" t="s">
        <v>255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150</v>
      </c>
      <c r="B12" s="1"/>
      <c r="C12" s="1"/>
      <c r="D12" s="1"/>
      <c r="E12" s="1"/>
      <c r="F12" s="1"/>
      <c r="G12" s="34"/>
      <c r="H12" s="3"/>
      <c r="I12" s="34"/>
    </row>
    <row r="13" spans="1:9" ht="12.75">
      <c r="A13" s="2" t="s">
        <v>157</v>
      </c>
      <c r="B13" s="1"/>
      <c r="C13" s="1"/>
      <c r="D13" s="1"/>
      <c r="E13" s="1"/>
      <c r="F13" s="1"/>
      <c r="G13" s="42"/>
      <c r="H13" s="3"/>
      <c r="I13" s="42"/>
    </row>
    <row r="14" spans="1:9" ht="12.75">
      <c r="A14" s="1" t="s">
        <v>40</v>
      </c>
      <c r="B14" s="1"/>
      <c r="C14" s="1"/>
      <c r="D14" s="1"/>
      <c r="E14" s="1"/>
      <c r="F14" s="1"/>
      <c r="G14" s="5">
        <v>11732</v>
      </c>
      <c r="H14" s="7"/>
      <c r="I14" s="5">
        <v>11318</v>
      </c>
    </row>
    <row r="15" spans="1:9" ht="12.75">
      <c r="A15" s="1" t="s">
        <v>188</v>
      </c>
      <c r="B15" s="1"/>
      <c r="C15" s="1"/>
      <c r="D15" s="1"/>
      <c r="E15" s="1"/>
      <c r="F15" s="1"/>
      <c r="G15" s="5">
        <v>1163</v>
      </c>
      <c r="H15" s="7"/>
      <c r="I15" s="5">
        <v>1178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5247</v>
      </c>
      <c r="H16" s="7"/>
      <c r="I16" s="5">
        <v>5260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1069</v>
      </c>
      <c r="H17" s="7"/>
      <c r="I17" s="5">
        <v>1069</v>
      </c>
    </row>
    <row r="18" spans="1:9" ht="12.75">
      <c r="A18" s="1" t="s">
        <v>123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25592</v>
      </c>
      <c r="H20" s="10"/>
      <c r="I20" s="6">
        <v>30715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45659</v>
      </c>
      <c r="H21" s="10"/>
      <c r="I21" s="13">
        <f>SUM(I14:I20)</f>
        <v>50396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156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23865</v>
      </c>
      <c r="H24" s="10"/>
      <c r="I24" s="12">
        <v>23451</v>
      </c>
    </row>
    <row r="25" spans="1:9" ht="12.75">
      <c r="A25" s="1" t="s">
        <v>20</v>
      </c>
      <c r="B25" s="1"/>
      <c r="D25" s="1"/>
      <c r="E25" s="1"/>
      <c r="F25" s="1"/>
      <c r="G25" s="5">
        <v>19383</v>
      </c>
      <c r="H25" s="10"/>
      <c r="I25" s="5">
        <v>14184</v>
      </c>
    </row>
    <row r="26" spans="1:9" ht="12.75">
      <c r="A26" s="1" t="s">
        <v>21</v>
      </c>
      <c r="B26" s="1"/>
      <c r="D26" s="1"/>
      <c r="E26" s="1"/>
      <c r="F26" s="1"/>
      <c r="G26" s="5">
        <v>17928</v>
      </c>
      <c r="H26" s="10" t="s">
        <v>0</v>
      </c>
      <c r="I26" s="5">
        <v>14263</v>
      </c>
    </row>
    <row r="27" spans="1:9" ht="12.75">
      <c r="A27" s="1" t="s">
        <v>200</v>
      </c>
      <c r="B27" s="1"/>
      <c r="D27" s="1"/>
      <c r="E27" s="1"/>
      <c r="F27" s="1"/>
      <c r="G27" s="5">
        <v>4044</v>
      </c>
      <c r="H27" s="10"/>
      <c r="I27" s="5">
        <v>5661</v>
      </c>
    </row>
    <row r="28" spans="1:9" ht="12.75">
      <c r="A28" s="1" t="s">
        <v>17</v>
      </c>
      <c r="B28" s="1"/>
      <c r="D28" s="1"/>
      <c r="E28" s="1"/>
      <c r="F28" s="1"/>
      <c r="G28" s="5">
        <v>69</v>
      </c>
      <c r="H28" s="10"/>
      <c r="I28" s="5">
        <v>72</v>
      </c>
    </row>
    <row r="29" spans="1:9" ht="12.75">
      <c r="A29" s="1" t="s">
        <v>199</v>
      </c>
      <c r="B29" s="1"/>
      <c r="D29" s="1"/>
      <c r="E29" s="1"/>
      <c r="F29" s="1"/>
      <c r="G29" s="5">
        <v>30</v>
      </c>
      <c r="H29" s="10"/>
      <c r="I29" s="5">
        <v>30</v>
      </c>
    </row>
    <row r="30" spans="1:9" ht="12.75">
      <c r="A30" s="1" t="s">
        <v>126</v>
      </c>
      <c r="B30" s="1"/>
      <c r="D30" s="1"/>
      <c r="E30" s="1"/>
      <c r="F30" s="1"/>
      <c r="G30" s="5">
        <v>858</v>
      </c>
      <c r="H30" s="10"/>
      <c r="I30" s="5">
        <v>797</v>
      </c>
    </row>
    <row r="31" spans="1:9" ht="12.75">
      <c r="A31" s="1" t="s">
        <v>22</v>
      </c>
      <c r="B31" s="1"/>
      <c r="D31" s="1"/>
      <c r="E31" s="1"/>
      <c r="F31" s="1"/>
      <c r="G31" s="6">
        <v>4177</v>
      </c>
      <c r="H31" s="10"/>
      <c r="I31" s="6">
        <v>3502</v>
      </c>
    </row>
    <row r="32" spans="2:9" ht="12.75">
      <c r="B32" s="1"/>
      <c r="C32" s="1"/>
      <c r="D32" s="1"/>
      <c r="E32" s="1"/>
      <c r="F32" s="1"/>
      <c r="G32" s="13">
        <f>SUM(G24:G31)</f>
        <v>70354</v>
      </c>
      <c r="H32" s="10"/>
      <c r="I32" s="13">
        <f>SUM(I24:I31)</f>
        <v>61960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170</v>
      </c>
      <c r="B35" s="1"/>
      <c r="C35" s="1"/>
      <c r="D35" s="1"/>
      <c r="E35" s="1"/>
      <c r="F35" s="1"/>
      <c r="G35" s="43">
        <f>+G32+G21</f>
        <v>116013</v>
      </c>
      <c r="H35" s="10"/>
      <c r="I35" s="43">
        <f>+I32+I21</f>
        <v>112356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151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152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153</v>
      </c>
      <c r="B40" s="1"/>
      <c r="C40" s="1"/>
      <c r="D40" s="1"/>
      <c r="E40" s="1"/>
      <c r="F40" s="1"/>
      <c r="G40" s="12">
        <v>52786</v>
      </c>
      <c r="H40" s="10"/>
      <c r="I40" s="12">
        <v>52536</v>
      </c>
    </row>
    <row r="41" spans="1:9" ht="12.75">
      <c r="A41" s="1" t="s">
        <v>158</v>
      </c>
      <c r="B41" s="1"/>
      <c r="C41" s="1"/>
      <c r="D41" s="1"/>
      <c r="E41" s="1"/>
      <c r="F41" s="1"/>
      <c r="G41" s="5">
        <v>38899</v>
      </c>
      <c r="H41" s="10"/>
      <c r="I41" s="5">
        <v>38310</v>
      </c>
    </row>
    <row r="42" spans="1:9" ht="12.75">
      <c r="A42" s="1" t="s">
        <v>201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202</v>
      </c>
      <c r="C43" s="1"/>
      <c r="D43" s="1"/>
      <c r="E43" s="1"/>
      <c r="F43" s="1"/>
      <c r="G43" s="5">
        <v>-1019</v>
      </c>
      <c r="H43" s="10"/>
      <c r="I43" s="5">
        <v>-900</v>
      </c>
    </row>
    <row r="44" spans="1:9" ht="12.75">
      <c r="A44" s="1" t="s">
        <v>27</v>
      </c>
      <c r="C44" s="1"/>
      <c r="D44" s="1"/>
      <c r="E44" s="1"/>
      <c r="F44" s="1"/>
      <c r="G44" s="5">
        <v>-74838</v>
      </c>
      <c r="H44" s="10"/>
      <c r="I44" s="5">
        <v>-74141</v>
      </c>
    </row>
    <row r="45" spans="1:9" ht="12.75">
      <c r="A45" s="1"/>
      <c r="C45" s="1"/>
      <c r="D45" s="1"/>
      <c r="E45" s="1"/>
      <c r="F45" s="1"/>
      <c r="G45" s="12">
        <f>SUM(G40:G44)</f>
        <v>23565</v>
      </c>
      <c r="H45" s="10"/>
      <c r="I45" s="12">
        <f>SUM(I40:I44)</f>
        <v>23542</v>
      </c>
    </row>
    <row r="46" spans="1:9" ht="12.75">
      <c r="A46" s="1" t="s">
        <v>166</v>
      </c>
      <c r="B46" s="1"/>
      <c r="C46" s="1"/>
      <c r="D46" s="1"/>
      <c r="E46" s="1"/>
      <c r="F46" s="1"/>
      <c r="G46" s="6">
        <v>7859</v>
      </c>
      <c r="H46" s="10"/>
      <c r="I46" s="6">
        <v>7662</v>
      </c>
    </row>
    <row r="47" spans="1:9" ht="12.75">
      <c r="A47" s="1" t="s">
        <v>165</v>
      </c>
      <c r="B47" s="1"/>
      <c r="C47" s="1"/>
      <c r="D47" s="1"/>
      <c r="E47" s="1"/>
      <c r="F47" s="1"/>
      <c r="G47" s="13">
        <f>+G45+G46</f>
        <v>31424</v>
      </c>
      <c r="H47" s="10"/>
      <c r="I47" s="13">
        <f>+I45+I46</f>
        <v>31204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155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159</v>
      </c>
      <c r="B50" s="1"/>
      <c r="C50" s="1"/>
      <c r="D50" s="1"/>
      <c r="E50" s="1"/>
      <c r="F50" s="1"/>
      <c r="G50" s="12">
        <v>34124</v>
      </c>
      <c r="H50" s="10"/>
      <c r="I50" s="12">
        <v>33448</v>
      </c>
    </row>
    <row r="51" spans="1:9" ht="12.75">
      <c r="A51" s="1" t="s">
        <v>158</v>
      </c>
      <c r="B51" s="1"/>
      <c r="C51" s="1"/>
      <c r="D51" s="1"/>
      <c r="E51" s="1"/>
      <c r="F51" s="1"/>
      <c r="G51" s="5">
        <v>2055</v>
      </c>
      <c r="H51" s="10"/>
      <c r="I51" s="5">
        <v>2370</v>
      </c>
    </row>
    <row r="52" spans="1:9" ht="12.75">
      <c r="A52" s="1" t="s">
        <v>160</v>
      </c>
      <c r="B52" s="1"/>
      <c r="C52" s="1"/>
      <c r="D52" s="1"/>
      <c r="E52" s="1"/>
      <c r="F52" s="1"/>
      <c r="G52" s="5">
        <f>497+13</f>
        <v>510</v>
      </c>
      <c r="H52" s="10"/>
      <c r="I52" s="5">
        <v>594</v>
      </c>
    </row>
    <row r="53" spans="1:9" ht="12.75">
      <c r="A53" s="1" t="s">
        <v>161</v>
      </c>
      <c r="B53" s="1"/>
      <c r="C53" s="1"/>
      <c r="D53" s="1"/>
      <c r="E53" s="1"/>
      <c r="F53" s="1"/>
      <c r="G53" s="6">
        <v>528</v>
      </c>
      <c r="H53" s="10"/>
      <c r="I53" s="6">
        <v>534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37217</v>
      </c>
      <c r="H54" s="10"/>
      <c r="I54" s="13">
        <f>SUM(I50:I53)</f>
        <v>36946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154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12918</v>
      </c>
      <c r="H57" s="10"/>
      <c r="I57" s="12">
        <v>13654</v>
      </c>
    </row>
    <row r="58" spans="1:9" ht="12.75">
      <c r="A58" s="1" t="s">
        <v>24</v>
      </c>
      <c r="C58" s="1"/>
      <c r="D58" s="1"/>
      <c r="E58" s="1"/>
      <c r="F58" s="1"/>
      <c r="G58" s="5">
        <v>25915</v>
      </c>
      <c r="H58" s="10"/>
      <c r="I58" s="5">
        <v>22688</v>
      </c>
    </row>
    <row r="59" spans="1:9" ht="12.75">
      <c r="A59" s="1" t="s">
        <v>18</v>
      </c>
      <c r="C59" s="1"/>
      <c r="D59" s="1"/>
      <c r="E59" s="1"/>
      <c r="F59" s="1"/>
      <c r="G59" s="5">
        <v>2549</v>
      </c>
      <c r="H59" s="10"/>
      <c r="I59" s="5">
        <v>1777</v>
      </c>
    </row>
    <row r="60" spans="1:9" ht="12.75">
      <c r="A60" s="1" t="s">
        <v>127</v>
      </c>
      <c r="C60" s="1"/>
      <c r="D60" s="1"/>
      <c r="E60" s="1"/>
      <c r="F60" s="1"/>
      <c r="G60" s="5">
        <v>2573</v>
      </c>
      <c r="H60" s="10"/>
      <c r="I60" s="5">
        <v>2666</v>
      </c>
    </row>
    <row r="61" spans="1:9" ht="12.75">
      <c r="A61" s="1" t="s">
        <v>162</v>
      </c>
      <c r="C61" s="1"/>
      <c r="D61" s="1"/>
      <c r="E61" s="1"/>
      <c r="F61" s="1"/>
      <c r="G61" s="5">
        <f>190+2856+35</f>
        <v>3081</v>
      </c>
      <c r="H61" s="10"/>
      <c r="I61" s="5">
        <v>3182</v>
      </c>
    </row>
    <row r="62" spans="1:9" ht="12.75">
      <c r="A62" s="1" t="s">
        <v>163</v>
      </c>
      <c r="C62" s="1"/>
      <c r="D62" s="1"/>
      <c r="E62" s="1"/>
      <c r="F62" s="1"/>
      <c r="G62" s="5">
        <v>336</v>
      </c>
      <c r="H62" s="10"/>
      <c r="I62" s="5">
        <v>239</v>
      </c>
    </row>
    <row r="63" spans="1:9" ht="12.75">
      <c r="A63" s="1"/>
      <c r="B63" s="1"/>
      <c r="C63" s="1"/>
      <c r="D63" s="1"/>
      <c r="E63" s="1"/>
      <c r="F63" s="1"/>
      <c r="G63" s="13">
        <f>SUM(G57:G62)</f>
        <v>47372</v>
      </c>
      <c r="H63" s="10"/>
      <c r="I63" s="13">
        <f>SUM(I57:I62)</f>
        <v>44206</v>
      </c>
    </row>
    <row r="64" spans="1:9" ht="12.75">
      <c r="A64" s="1"/>
      <c r="B64" s="1"/>
      <c r="C64" s="1"/>
      <c r="D64" s="1"/>
      <c r="E64" s="1"/>
      <c r="F64" s="1"/>
      <c r="G64" s="7"/>
      <c r="H64" s="10"/>
      <c r="I64" s="7"/>
    </row>
    <row r="65" spans="1:9" ht="12.75">
      <c r="A65" s="1"/>
      <c r="B65" s="1"/>
      <c r="C65" s="1"/>
      <c r="D65" s="1"/>
      <c r="E65" s="1"/>
      <c r="F65" s="1"/>
      <c r="G65" s="15"/>
      <c r="H65" s="10"/>
      <c r="I65" s="15"/>
    </row>
    <row r="66" spans="1:9" ht="13.5" thickBot="1">
      <c r="A66" s="2" t="s">
        <v>164</v>
      </c>
      <c r="B66" s="1"/>
      <c r="C66" s="1"/>
      <c r="D66" s="1"/>
      <c r="E66" s="1"/>
      <c r="F66" s="16" t="s">
        <v>0</v>
      </c>
      <c r="G66" s="43">
        <f>+G47+G54+G63</f>
        <v>116013</v>
      </c>
      <c r="H66" s="45"/>
      <c r="I66" s="43">
        <f>+I47+I54+I63</f>
        <v>112356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3.5" thickBot="1">
      <c r="A68" s="1" t="s">
        <v>197</v>
      </c>
      <c r="B68" s="1"/>
      <c r="C68" s="1"/>
      <c r="D68" s="1"/>
      <c r="E68" s="1"/>
      <c r="F68" s="1"/>
      <c r="G68" s="44">
        <f>+G45/G40</f>
        <v>0.44642518849694995</v>
      </c>
      <c r="H68" s="14"/>
      <c r="I68" s="44">
        <f>+I45/I40</f>
        <v>0.44811177097609256</v>
      </c>
    </row>
    <row r="69" spans="1:9" ht="12.75">
      <c r="A69" s="1"/>
      <c r="B69" s="1"/>
      <c r="C69" s="1"/>
      <c r="D69" s="1"/>
      <c r="E69" s="1"/>
      <c r="F69" s="1"/>
      <c r="G69" s="1"/>
      <c r="H69" s="11"/>
      <c r="I69" s="1"/>
    </row>
    <row r="70" spans="1:9" ht="12.75">
      <c r="A70" s="1" t="s">
        <v>263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11" ht="12.75">
      <c r="A74" s="1"/>
      <c r="B74" s="1"/>
      <c r="C74" s="1"/>
      <c r="D74" s="1"/>
      <c r="E74" s="1"/>
      <c r="F74" s="1"/>
      <c r="G74" s="1"/>
      <c r="H74" s="11"/>
      <c r="I74" s="7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1"/>
      <c r="I75" s="7"/>
      <c r="J75" s="1"/>
      <c r="K75" s="1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7:9" ht="12.75">
      <c r="G99" s="1"/>
      <c r="H99" s="11"/>
      <c r="I99" s="7"/>
    </row>
    <row r="100" spans="7:9" ht="12.75"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  <row r="188" ht="12.75">
      <c r="I188" s="20"/>
    </row>
  </sheetData>
  <sheetProtection/>
  <printOptions/>
  <pageMargins left="0.43" right="0.48" top="0.34" bottom="0.21" header="0.5" footer="0.21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25">
      <selection activeCell="I28" sqref="I28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292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4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293</v>
      </c>
      <c r="H7" s="34"/>
      <c r="I7" s="3" t="s">
        <v>293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86</v>
      </c>
      <c r="H8" s="34"/>
      <c r="I8" s="3" t="s">
        <v>86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69" t="s">
        <v>288</v>
      </c>
      <c r="I9" s="69" t="s">
        <v>289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182</v>
      </c>
      <c r="B13" s="1"/>
      <c r="C13" s="1"/>
      <c r="D13" s="1"/>
      <c r="E13" s="1"/>
      <c r="G13" s="10">
        <v>3006</v>
      </c>
      <c r="H13" s="10"/>
      <c r="I13" s="10">
        <v>-4754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183</v>
      </c>
      <c r="B15" s="1"/>
      <c r="C15" s="1"/>
      <c r="D15" s="1"/>
      <c r="E15" s="1"/>
      <c r="G15" s="10">
        <v>-1422</v>
      </c>
      <c r="H15" s="10"/>
      <c r="I15" s="10">
        <v>-805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184</v>
      </c>
      <c r="B17" s="1"/>
      <c r="C17" s="1"/>
      <c r="D17" s="1"/>
      <c r="E17" s="1"/>
      <c r="G17" s="8">
        <v>-575</v>
      </c>
      <c r="H17" s="10"/>
      <c r="I17" s="8">
        <f>-171-9</f>
        <v>-180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233</v>
      </c>
      <c r="B19" s="1"/>
      <c r="C19" s="1"/>
      <c r="D19" s="1"/>
      <c r="E19" s="1"/>
      <c r="G19" s="10">
        <f>SUM(G13:G17)</f>
        <v>1009</v>
      </c>
      <c r="H19" s="10"/>
      <c r="I19" s="10">
        <f>SUM(I13:I17)</f>
        <v>-5739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46</v>
      </c>
      <c r="B21" s="1"/>
      <c r="C21" s="1"/>
      <c r="D21" s="1"/>
      <c r="E21" s="1"/>
      <c r="G21" s="10">
        <v>3454</v>
      </c>
      <c r="H21" s="10"/>
      <c r="I21" s="10">
        <v>13119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294</v>
      </c>
      <c r="B23" s="1"/>
      <c r="C23" s="1"/>
      <c r="D23" s="1"/>
      <c r="E23" s="1"/>
      <c r="G23" s="9">
        <f>SUM(G19:G21)</f>
        <v>4463</v>
      </c>
      <c r="H23" s="10"/>
      <c r="I23" s="9">
        <f>SUM(I19:I21)</f>
        <v>7380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G27" s="5">
        <v>4177</v>
      </c>
      <c r="H27" s="10"/>
      <c r="I27" s="5">
        <v>4201</v>
      </c>
      <c r="J27" s="1"/>
      <c r="K27" s="1"/>
      <c r="L27" s="1"/>
      <c r="M27" s="1"/>
      <c r="N27" s="1"/>
      <c r="O27" s="1"/>
    </row>
    <row r="28" spans="1:15" ht="12.75">
      <c r="A28" s="1" t="s">
        <v>49</v>
      </c>
      <c r="B28" s="1"/>
      <c r="C28" s="1"/>
      <c r="D28" s="1"/>
      <c r="E28" s="1"/>
      <c r="G28" s="5">
        <v>858</v>
      </c>
      <c r="H28" s="10"/>
      <c r="I28" s="5">
        <v>4079</v>
      </c>
      <c r="J28" s="1"/>
      <c r="K28" s="1"/>
      <c r="L28" s="1"/>
      <c r="M28" s="1"/>
      <c r="N28" s="1"/>
      <c r="O28" s="1"/>
    </row>
    <row r="29" spans="1:15" ht="12.75">
      <c r="A29" s="1" t="s">
        <v>50</v>
      </c>
      <c r="B29" s="1"/>
      <c r="C29" s="1"/>
      <c r="D29" s="1"/>
      <c r="E29" s="1"/>
      <c r="G29" s="5">
        <v>-35</v>
      </c>
      <c r="H29" s="10"/>
      <c r="I29" s="5">
        <v>-21</v>
      </c>
      <c r="J29" s="1"/>
      <c r="K29" s="1"/>
      <c r="L29" s="1"/>
      <c r="M29" s="1"/>
      <c r="N29" s="1"/>
      <c r="O29" s="1"/>
    </row>
    <row r="30" spans="1:15" ht="12.75">
      <c r="A30" s="1" t="s">
        <v>295</v>
      </c>
      <c r="B30" s="1"/>
      <c r="C30" s="1"/>
      <c r="D30" s="1"/>
      <c r="E30" s="1"/>
      <c r="G30" s="5">
        <v>-537</v>
      </c>
      <c r="H30" s="10"/>
      <c r="I30" s="5">
        <v>-300</v>
      </c>
      <c r="J30" s="1"/>
      <c r="K30" s="1"/>
      <c r="L30" s="1"/>
      <c r="M30" s="1"/>
      <c r="N30" s="1"/>
      <c r="O30" s="1"/>
    </row>
    <row r="31" spans="1:15" ht="12.75">
      <c r="A31" s="1" t="s">
        <v>204</v>
      </c>
      <c r="B31" s="1"/>
      <c r="C31" s="1"/>
      <c r="D31" s="1"/>
      <c r="E31" s="1"/>
      <c r="G31" s="6">
        <v>0</v>
      </c>
      <c r="H31" s="10"/>
      <c r="I31" s="6">
        <v>-579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2"/>
      <c r="H32" s="10"/>
      <c r="I32" s="12"/>
      <c r="J32" s="1"/>
      <c r="K32" s="1"/>
      <c r="L32" s="1"/>
      <c r="M32" s="1"/>
      <c r="N32" s="1"/>
      <c r="O32" s="1"/>
    </row>
    <row r="33" spans="1:15" ht="13.5" thickBot="1">
      <c r="A33" s="1"/>
      <c r="B33" s="1"/>
      <c r="C33" s="1"/>
      <c r="D33" s="1"/>
      <c r="E33" s="1"/>
      <c r="G33" s="35">
        <f>SUM(G27:G32)</f>
        <v>4463</v>
      </c>
      <c r="H33" s="10"/>
      <c r="I33" s="35">
        <f>SUM(I27:I32)</f>
        <v>7380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137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 t="s">
        <v>265</v>
      </c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1"/>
      <c r="H38" s="11"/>
      <c r="I38" s="1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zoomScalePageLayoutView="0" workbookViewId="0" topLeftCell="B7">
      <selection activeCell="J24" sqref="J24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292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205</v>
      </c>
      <c r="F5" s="1"/>
      <c r="G5" s="1"/>
      <c r="I5" s="49"/>
    </row>
    <row r="6" spans="1:13" ht="12.75">
      <c r="A6" s="1"/>
      <c r="B6" s="1"/>
      <c r="C6" s="1"/>
      <c r="D6" s="1"/>
      <c r="E6" s="18" t="s">
        <v>30</v>
      </c>
      <c r="F6" s="18" t="s">
        <v>31</v>
      </c>
      <c r="G6" s="18" t="s">
        <v>32</v>
      </c>
      <c r="H6" s="18" t="s">
        <v>33</v>
      </c>
      <c r="I6" s="18" t="s">
        <v>128</v>
      </c>
      <c r="J6" s="18" t="s">
        <v>171</v>
      </c>
      <c r="K6" s="18" t="s">
        <v>173</v>
      </c>
      <c r="L6" s="1"/>
      <c r="M6" s="1"/>
    </row>
    <row r="7" spans="1:13" ht="12.75">
      <c r="A7" s="1"/>
      <c r="B7" s="1"/>
      <c r="C7" s="1"/>
      <c r="D7" s="1"/>
      <c r="E7" s="19" t="s">
        <v>34</v>
      </c>
      <c r="F7" s="19" t="s">
        <v>35</v>
      </c>
      <c r="G7" s="19" t="s">
        <v>36</v>
      </c>
      <c r="H7" s="19" t="s">
        <v>37</v>
      </c>
      <c r="I7" s="19" t="s">
        <v>129</v>
      </c>
      <c r="J7" s="19" t="s">
        <v>172</v>
      </c>
      <c r="K7" s="19" t="s">
        <v>174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264</v>
      </c>
      <c r="B10" s="1"/>
      <c r="C10" s="1"/>
      <c r="D10" s="1"/>
      <c r="E10" s="7">
        <v>52536</v>
      </c>
      <c r="F10" s="7">
        <v>7737</v>
      </c>
      <c r="G10" s="7">
        <v>-900</v>
      </c>
      <c r="H10" s="7">
        <v>-74141</v>
      </c>
      <c r="I10" s="7">
        <v>38310</v>
      </c>
      <c r="J10" s="7">
        <v>7662</v>
      </c>
      <c r="K10" s="7">
        <f>SUM(E10:J10)</f>
        <v>31204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132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839</v>
      </c>
      <c r="J12" s="7">
        <v>0</v>
      </c>
      <c r="K12" s="7">
        <f>SUM(E12:J12)</f>
        <v>839</v>
      </c>
      <c r="L12" s="1"/>
      <c r="M12" s="1"/>
    </row>
    <row r="13" spans="1:13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1"/>
      <c r="M13" s="1"/>
    </row>
    <row r="14" spans="1:13" ht="12.75">
      <c r="A14" s="1" t="s">
        <v>203</v>
      </c>
      <c r="B14" s="1"/>
      <c r="C14" s="1"/>
      <c r="D14" s="1"/>
      <c r="E14" s="7">
        <v>250</v>
      </c>
      <c r="F14" s="7">
        <v>0</v>
      </c>
      <c r="G14" s="7">
        <v>0</v>
      </c>
      <c r="H14" s="7">
        <v>0</v>
      </c>
      <c r="I14" s="7">
        <v>-250</v>
      </c>
      <c r="J14" s="7">
        <v>0</v>
      </c>
      <c r="K14" s="7">
        <f>SUM(E14:J14)</f>
        <v>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175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176</v>
      </c>
      <c r="B17" s="1"/>
      <c r="C17" s="1"/>
      <c r="D17" s="1"/>
      <c r="E17" s="7">
        <v>0</v>
      </c>
      <c r="F17" s="7">
        <v>0</v>
      </c>
      <c r="G17" s="7">
        <v>-119</v>
      </c>
      <c r="H17" s="7">
        <v>0</v>
      </c>
      <c r="I17" s="7">
        <v>0</v>
      </c>
      <c r="J17" s="7">
        <v>0</v>
      </c>
      <c r="K17" s="7">
        <f>SUM(E17:J17)</f>
        <v>-119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133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-1159</v>
      </c>
      <c r="I19" s="7">
        <v>0</v>
      </c>
      <c r="J19" s="7">
        <v>0</v>
      </c>
      <c r="K19" s="7">
        <f>SUM(E19:J19)</f>
        <v>-1159</v>
      </c>
      <c r="L19" s="1"/>
      <c r="M19" s="1"/>
    </row>
    <row r="20" spans="1:13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1"/>
      <c r="M20" s="1"/>
    </row>
    <row r="21" spans="1:13" ht="12.75">
      <c r="A21" s="1" t="s">
        <v>283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462</v>
      </c>
      <c r="I21" s="8">
        <v>0</v>
      </c>
      <c r="J21" s="8">
        <v>197</v>
      </c>
      <c r="K21" s="8">
        <f>SUM(E21:J21)</f>
        <v>659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296</v>
      </c>
      <c r="B23" s="1"/>
      <c r="C23" s="1"/>
      <c r="D23" s="1"/>
      <c r="E23" s="9">
        <f aca="true" t="shared" si="0" ref="E23:K23">SUM(E10:E21)</f>
        <v>52786</v>
      </c>
      <c r="F23" s="9">
        <f t="shared" si="0"/>
        <v>7737</v>
      </c>
      <c r="G23" s="9">
        <f t="shared" si="0"/>
        <v>-1019</v>
      </c>
      <c r="H23" s="9">
        <f t="shared" si="0"/>
        <v>-74838</v>
      </c>
      <c r="I23" s="9">
        <f>SUM(I10:I21)</f>
        <v>38899</v>
      </c>
      <c r="J23" s="9">
        <f t="shared" si="0"/>
        <v>7859</v>
      </c>
      <c r="K23" s="9">
        <f t="shared" si="0"/>
        <v>31424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198</v>
      </c>
      <c r="B26" s="1"/>
      <c r="C26" s="1"/>
      <c r="D26" s="1"/>
      <c r="E26" s="7">
        <v>51499</v>
      </c>
      <c r="F26" s="7">
        <v>7737</v>
      </c>
      <c r="G26" s="7">
        <v>-398</v>
      </c>
      <c r="H26" s="7">
        <v>-70902</v>
      </c>
      <c r="I26" s="7">
        <v>37011</v>
      </c>
      <c r="J26" s="7">
        <v>8150</v>
      </c>
      <c r="K26" s="7">
        <f>SUM(E26:J26)</f>
        <v>33097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132</v>
      </c>
      <c r="B28" s="1"/>
      <c r="C28" s="1"/>
      <c r="D28" s="1"/>
      <c r="E28" s="7">
        <v>0</v>
      </c>
      <c r="F28" s="7">
        <v>0</v>
      </c>
      <c r="G28" s="7">
        <v>0</v>
      </c>
      <c r="H28" s="7">
        <v>0</v>
      </c>
      <c r="I28" s="7">
        <v>1133</v>
      </c>
      <c r="J28" s="7">
        <v>0</v>
      </c>
      <c r="K28" s="7">
        <f>SUM(E28:J28)</f>
        <v>1133</v>
      </c>
      <c r="L28" s="1"/>
      <c r="M28" s="1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1"/>
    </row>
    <row r="30" spans="1:13" ht="12.75">
      <c r="A30" s="1" t="s">
        <v>203</v>
      </c>
      <c r="B30" s="1"/>
      <c r="C30" s="1"/>
      <c r="D30" s="1"/>
      <c r="E30" s="7">
        <v>567</v>
      </c>
      <c r="F30" s="7">
        <v>0</v>
      </c>
      <c r="G30" s="7">
        <v>0</v>
      </c>
      <c r="H30" s="7">
        <v>0</v>
      </c>
      <c r="I30" s="7">
        <v>-567</v>
      </c>
      <c r="J30" s="7">
        <v>0</v>
      </c>
      <c r="K30" s="7">
        <f>SUM(E30:J30)</f>
        <v>0</v>
      </c>
      <c r="L30" s="1"/>
      <c r="M30" s="1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1"/>
      <c r="M31" s="1"/>
    </row>
    <row r="32" spans="1:13" ht="12.75">
      <c r="A32" s="1" t="s">
        <v>175</v>
      </c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2.75">
      <c r="A33" s="1" t="s">
        <v>176</v>
      </c>
      <c r="B33" s="1"/>
      <c r="C33" s="1"/>
      <c r="D33" s="1"/>
      <c r="E33" s="7">
        <v>0</v>
      </c>
      <c r="F33" s="7">
        <v>0</v>
      </c>
      <c r="G33" s="7">
        <v>-171</v>
      </c>
      <c r="H33" s="7">
        <v>0</v>
      </c>
      <c r="I33" s="7">
        <v>0</v>
      </c>
      <c r="J33" s="7">
        <v>0</v>
      </c>
      <c r="K33" s="7">
        <f>SUM(E33:J33)</f>
        <v>-171</v>
      </c>
      <c r="L33" s="1"/>
      <c r="M33" s="1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133</v>
      </c>
      <c r="B35" s="1"/>
      <c r="C35" s="1"/>
      <c r="D35" s="1"/>
      <c r="E35" s="7">
        <v>0</v>
      </c>
      <c r="F35" s="7">
        <v>0</v>
      </c>
      <c r="G35" s="7">
        <v>0</v>
      </c>
      <c r="H35" s="7">
        <v>-1128</v>
      </c>
      <c r="I35" s="7">
        <v>0</v>
      </c>
      <c r="J35" s="7">
        <v>0</v>
      </c>
      <c r="K35" s="7">
        <f>SUM(E35:J35)</f>
        <v>-1128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283</v>
      </c>
      <c r="B37" s="1"/>
      <c r="C37" s="1"/>
      <c r="D37" s="1"/>
      <c r="E37" s="8">
        <v>0</v>
      </c>
      <c r="F37" s="8">
        <v>0</v>
      </c>
      <c r="G37" s="8">
        <v>0</v>
      </c>
      <c r="H37" s="8">
        <v>64</v>
      </c>
      <c r="I37" s="8">
        <v>0</v>
      </c>
      <c r="J37" s="8">
        <v>-5</v>
      </c>
      <c r="K37" s="8">
        <f>SUM(E37:J37)</f>
        <v>59</v>
      </c>
      <c r="L37" s="1"/>
      <c r="M37" s="1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</row>
    <row r="39" spans="1:13" ht="13.5" thickBot="1">
      <c r="A39" s="1" t="s">
        <v>297</v>
      </c>
      <c r="B39" s="1"/>
      <c r="C39" s="1"/>
      <c r="D39" s="1"/>
      <c r="E39" s="9">
        <f aca="true" t="shared" si="1" ref="E39:K39">SUM(E26:E37)</f>
        <v>52066</v>
      </c>
      <c r="F39" s="9">
        <f t="shared" si="1"/>
        <v>7737</v>
      </c>
      <c r="G39" s="9">
        <f t="shared" si="1"/>
        <v>-569</v>
      </c>
      <c r="H39" s="9">
        <f t="shared" si="1"/>
        <v>-71966</v>
      </c>
      <c r="I39" s="9">
        <f t="shared" si="1"/>
        <v>37577</v>
      </c>
      <c r="J39" s="9">
        <f t="shared" si="1"/>
        <v>8145</v>
      </c>
      <c r="K39" s="9">
        <f t="shared" si="1"/>
        <v>32990</v>
      </c>
      <c r="L39" s="1"/>
      <c r="M39" s="1"/>
    </row>
    <row r="40" spans="1:13" ht="12.7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1"/>
      <c r="H41" s="7"/>
      <c r="I41" s="7"/>
      <c r="J41" s="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5"/>
  <sheetViews>
    <sheetView zoomScalePageLayoutView="0" workbookViewId="0" topLeftCell="A1">
      <selection activeCell="G141" sqref="G141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7" width="11.7109375" style="0" customWidth="1"/>
    <col min="8" max="8" width="9.8515625" style="0" bestFit="1" customWidth="1"/>
    <col min="9" max="9" width="10.7109375" style="0" customWidth="1"/>
    <col min="10" max="10" width="12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287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93</v>
      </c>
      <c r="B6" s="2" t="s">
        <v>185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94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212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266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215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267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269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270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271</v>
      </c>
      <c r="E19" s="1" t="s">
        <v>330</v>
      </c>
      <c r="F19" s="1"/>
      <c r="G19" s="1"/>
      <c r="H19" s="1"/>
      <c r="I19" s="1"/>
      <c r="J19" s="1"/>
      <c r="K19" s="1"/>
    </row>
    <row r="20" spans="1:11" ht="12.75">
      <c r="A20" s="2"/>
      <c r="B20" s="1" t="s">
        <v>272</v>
      </c>
      <c r="E20" s="1" t="s">
        <v>273</v>
      </c>
      <c r="F20" s="1"/>
      <c r="G20" s="1"/>
      <c r="H20" s="1"/>
      <c r="I20" s="1"/>
      <c r="J20" s="1"/>
      <c r="K20" s="1"/>
    </row>
    <row r="21" spans="1:11" ht="12.75">
      <c r="A21" s="2"/>
      <c r="B21" s="1" t="s">
        <v>274</v>
      </c>
      <c r="C21" s="1"/>
      <c r="E21" s="1" t="s">
        <v>25</v>
      </c>
      <c r="F21" s="1"/>
      <c r="G21" s="1"/>
      <c r="H21" s="1"/>
      <c r="I21" s="1"/>
      <c r="J21" s="1"/>
      <c r="K21" s="1"/>
    </row>
    <row r="22" spans="1:11" ht="12.75">
      <c r="A22" s="2"/>
      <c r="B22" s="1" t="s">
        <v>275</v>
      </c>
      <c r="C22" s="1"/>
      <c r="E22" s="1" t="s">
        <v>276</v>
      </c>
      <c r="F22" s="1"/>
      <c r="G22" s="1"/>
      <c r="H22" s="1"/>
      <c r="I22" s="1"/>
      <c r="J22" s="1"/>
      <c r="K22" s="1"/>
    </row>
    <row r="23" spans="1:11" ht="12.75">
      <c r="A23" s="2"/>
      <c r="B23" s="1" t="s">
        <v>277</v>
      </c>
      <c r="C23" s="1"/>
      <c r="E23" s="1" t="s">
        <v>278</v>
      </c>
      <c r="F23" s="1"/>
      <c r="G23" s="1"/>
      <c r="H23" s="1"/>
      <c r="I23" s="1"/>
      <c r="J23" s="1"/>
      <c r="K23" s="1"/>
    </row>
    <row r="24" spans="1:11" ht="12.75">
      <c r="A24" s="2"/>
      <c r="B24" s="1" t="s">
        <v>279</v>
      </c>
      <c r="C24" s="1"/>
      <c r="D24" s="1"/>
      <c r="E24" s="1" t="s">
        <v>280</v>
      </c>
      <c r="F24" s="1"/>
      <c r="G24" s="1"/>
      <c r="H24" s="1"/>
      <c r="I24" s="1"/>
      <c r="J24" s="1"/>
      <c r="K24" s="1"/>
    </row>
    <row r="25" spans="1:11" ht="12.75">
      <c r="A25" s="2"/>
      <c r="B25" s="1"/>
      <c r="C25" s="1"/>
      <c r="D25" s="1"/>
      <c r="E25" s="1" t="s">
        <v>281</v>
      </c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285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282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95</v>
      </c>
      <c r="B30" s="2" t="s">
        <v>87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268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96</v>
      </c>
      <c r="B33" s="2" t="s">
        <v>77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78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97</v>
      </c>
      <c r="B36" s="2" t="s">
        <v>89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216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256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98</v>
      </c>
      <c r="B40" s="2" t="s">
        <v>88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217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99</v>
      </c>
      <c r="B43" s="2" t="s">
        <v>59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317</v>
      </c>
      <c r="I44" s="1"/>
      <c r="J44" s="1"/>
      <c r="K44" s="1"/>
    </row>
    <row r="45" spans="1:11" ht="12.75">
      <c r="A45" s="2"/>
      <c r="B45" s="1" t="s">
        <v>318</v>
      </c>
      <c r="I45" s="1"/>
      <c r="J45" s="1"/>
      <c r="K45" s="1"/>
    </row>
    <row r="46" spans="1:11" ht="12.75">
      <c r="A46" s="2" t="s">
        <v>0</v>
      </c>
      <c r="B46" s="1" t="s">
        <v>0</v>
      </c>
      <c r="I46" s="1"/>
      <c r="J46" s="1"/>
      <c r="K46" s="1"/>
    </row>
    <row r="47" spans="1:11" ht="12.75">
      <c r="A47" s="2" t="s">
        <v>100</v>
      </c>
      <c r="B47" s="2" t="s">
        <v>90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91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101</v>
      </c>
      <c r="B50" s="2" t="s">
        <v>74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 t="s">
        <v>300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/>
      <c r="D52" s="1"/>
      <c r="G52" s="31"/>
      <c r="H52" s="18" t="s">
        <v>0</v>
      </c>
      <c r="I52" s="18" t="s">
        <v>0</v>
      </c>
      <c r="J52" s="1"/>
      <c r="K52" s="1"/>
    </row>
    <row r="53" spans="1:11" ht="12.75">
      <c r="A53" s="2"/>
      <c r="C53" s="1"/>
      <c r="D53" s="10"/>
      <c r="F53" s="27" t="s">
        <v>298</v>
      </c>
      <c r="G53" s="61"/>
      <c r="I53" s="27" t="s">
        <v>299</v>
      </c>
      <c r="J53" s="61"/>
      <c r="K53" s="1"/>
    </row>
    <row r="54" spans="1:11" ht="12.75">
      <c r="A54" s="2"/>
      <c r="C54" s="1"/>
      <c r="D54" s="10"/>
      <c r="E54" s="10"/>
      <c r="F54" s="48" t="s">
        <v>288</v>
      </c>
      <c r="G54" s="48" t="s">
        <v>289</v>
      </c>
      <c r="I54" s="48" t="s">
        <v>288</v>
      </c>
      <c r="J54" s="48" t="s">
        <v>289</v>
      </c>
      <c r="K54" s="1"/>
    </row>
    <row r="55" spans="1:11" ht="12.75">
      <c r="A55" s="2"/>
      <c r="C55" s="1"/>
      <c r="D55" s="10"/>
      <c r="E55" s="10"/>
      <c r="F55" s="18" t="s">
        <v>6</v>
      </c>
      <c r="G55" s="18" t="s">
        <v>6</v>
      </c>
      <c r="I55" s="18" t="s">
        <v>6</v>
      </c>
      <c r="J55" s="18" t="s">
        <v>6</v>
      </c>
      <c r="K55" s="1"/>
    </row>
    <row r="56" spans="1:11" ht="12.75">
      <c r="A56" s="2"/>
      <c r="B56" s="2" t="s">
        <v>186</v>
      </c>
      <c r="C56" s="1"/>
      <c r="D56" s="1"/>
      <c r="E56" s="1"/>
      <c r="G56" s="18" t="s">
        <v>0</v>
      </c>
      <c r="J56" s="18" t="s">
        <v>0</v>
      </c>
      <c r="K56" s="1"/>
    </row>
    <row r="57" spans="1:11" ht="12.75">
      <c r="A57" s="2"/>
      <c r="B57" s="1" t="s">
        <v>83</v>
      </c>
      <c r="C57" s="1"/>
      <c r="D57" s="1"/>
      <c r="E57" s="1"/>
      <c r="F57" s="7">
        <v>11404</v>
      </c>
      <c r="G57" s="62">
        <v>13746</v>
      </c>
      <c r="I57" s="7">
        <v>21929</v>
      </c>
      <c r="J57" s="62">
        <v>26154</v>
      </c>
      <c r="K57" s="1"/>
    </row>
    <row r="58" spans="1:11" ht="12.75">
      <c r="A58" s="2"/>
      <c r="B58" s="1" t="s">
        <v>82</v>
      </c>
      <c r="C58" s="1"/>
      <c r="D58" s="1"/>
      <c r="E58" s="1"/>
      <c r="F58" s="7">
        <v>9037</v>
      </c>
      <c r="G58" s="62">
        <v>3122</v>
      </c>
      <c r="I58" s="7">
        <v>11928</v>
      </c>
      <c r="J58" s="62">
        <v>10294</v>
      </c>
      <c r="K58" s="1"/>
    </row>
    <row r="59" spans="1:11" ht="12.75">
      <c r="A59" s="2"/>
      <c r="B59" s="1" t="s">
        <v>84</v>
      </c>
      <c r="C59" s="1"/>
      <c r="D59" s="1"/>
      <c r="E59" s="1"/>
      <c r="F59" s="8">
        <v>60</v>
      </c>
      <c r="G59" s="63">
        <v>60</v>
      </c>
      <c r="I59" s="8">
        <v>120</v>
      </c>
      <c r="J59" s="63">
        <v>120</v>
      </c>
      <c r="K59" s="1"/>
    </row>
    <row r="60" spans="1:11" ht="12.75">
      <c r="A60" s="2"/>
      <c r="B60" s="1" t="s">
        <v>0</v>
      </c>
      <c r="C60" s="1"/>
      <c r="D60" s="1"/>
      <c r="E60" s="1"/>
      <c r="F60" s="10">
        <f>SUM(F57:F59)</f>
        <v>20501</v>
      </c>
      <c r="G60" s="10">
        <f>SUM(G57:G59)</f>
        <v>16928</v>
      </c>
      <c r="I60" s="10">
        <f>SUM(I57:I59)</f>
        <v>33977</v>
      </c>
      <c r="J60" s="10">
        <f>SUM(J57:J59)</f>
        <v>36568</v>
      </c>
      <c r="K60" s="1"/>
    </row>
    <row r="61" spans="1:11" ht="12.75">
      <c r="A61" s="2"/>
      <c r="B61" s="1" t="s">
        <v>85</v>
      </c>
      <c r="C61" s="1"/>
      <c r="D61" s="10"/>
      <c r="E61" s="10"/>
      <c r="F61" s="8">
        <v>-60</v>
      </c>
      <c r="G61" s="8">
        <f>-893-60</f>
        <v>-953</v>
      </c>
      <c r="I61" s="8">
        <v>-120</v>
      </c>
      <c r="J61" s="8">
        <f>-1593-120</f>
        <v>-1713</v>
      </c>
      <c r="K61" s="1"/>
    </row>
    <row r="62" spans="1:11" ht="12.75">
      <c r="A62" s="2"/>
      <c r="B62" s="1"/>
      <c r="C62" s="1"/>
      <c r="D62" s="10"/>
      <c r="E62" s="10"/>
      <c r="F62" s="10"/>
      <c r="G62" s="10"/>
      <c r="I62" s="10"/>
      <c r="J62" s="10"/>
      <c r="K62" s="1"/>
    </row>
    <row r="63" spans="1:11" ht="13.5" thickBot="1">
      <c r="A63" s="2"/>
      <c r="B63" s="1" t="s">
        <v>38</v>
      </c>
      <c r="C63" s="1"/>
      <c r="D63" s="10"/>
      <c r="E63" s="10"/>
      <c r="F63" s="9">
        <f>+F60+F61</f>
        <v>20441</v>
      </c>
      <c r="G63" s="9">
        <f>+G60+G61</f>
        <v>15975</v>
      </c>
      <c r="I63" s="9">
        <f>+I60+I61</f>
        <v>33857</v>
      </c>
      <c r="J63" s="9">
        <f>+J60+J61</f>
        <v>34855</v>
      </c>
      <c r="K63" s="1"/>
    </row>
    <row r="64" spans="1:11" ht="12.75">
      <c r="A64" s="2"/>
      <c r="K64" s="1"/>
    </row>
    <row r="65" spans="1:11" ht="12.75">
      <c r="A65" s="2"/>
      <c r="B65" s="2" t="s">
        <v>187</v>
      </c>
      <c r="C65" s="1"/>
      <c r="D65" s="1"/>
      <c r="E65" s="1"/>
      <c r="K65" s="1"/>
    </row>
    <row r="66" spans="1:11" ht="12.75">
      <c r="A66" s="2"/>
      <c r="B66" s="1" t="s">
        <v>83</v>
      </c>
      <c r="C66" s="1"/>
      <c r="D66" s="1"/>
      <c r="E66" s="1"/>
      <c r="F66" s="7">
        <v>1320</v>
      </c>
      <c r="G66" s="7">
        <v>518</v>
      </c>
      <c r="I66" s="7">
        <v>1680</v>
      </c>
      <c r="J66" s="7">
        <v>895</v>
      </c>
      <c r="K66" s="1"/>
    </row>
    <row r="67" spans="1:11" ht="12.75">
      <c r="A67" s="2"/>
      <c r="B67" s="1" t="s">
        <v>82</v>
      </c>
      <c r="C67" s="1"/>
      <c r="D67" s="1"/>
      <c r="E67" s="1"/>
      <c r="F67" s="7">
        <v>1753</v>
      </c>
      <c r="G67" s="7">
        <v>535</v>
      </c>
      <c r="I67" s="7">
        <v>1251</v>
      </c>
      <c r="J67" s="7">
        <v>2030</v>
      </c>
      <c r="K67" s="1"/>
    </row>
    <row r="68" spans="1:11" ht="12.75">
      <c r="A68" s="2"/>
      <c r="B68" s="1" t="s">
        <v>84</v>
      </c>
      <c r="C68" s="1"/>
      <c r="D68" s="1"/>
      <c r="E68" s="1"/>
      <c r="F68" s="8">
        <v>-288</v>
      </c>
      <c r="G68" s="8">
        <v>-305</v>
      </c>
      <c r="I68" s="8">
        <v>-438</v>
      </c>
      <c r="J68" s="8">
        <v>-468</v>
      </c>
      <c r="K68" s="1"/>
    </row>
    <row r="69" spans="1:11" ht="12.75">
      <c r="A69" s="2"/>
      <c r="B69" s="1"/>
      <c r="C69" s="1"/>
      <c r="D69" s="1"/>
      <c r="E69" s="1"/>
      <c r="F69" s="10"/>
      <c r="G69" s="10"/>
      <c r="I69" s="10"/>
      <c r="J69" s="10"/>
      <c r="K69" s="1"/>
    </row>
    <row r="70" spans="1:11" ht="13.5" thickBot="1">
      <c r="A70" s="2"/>
      <c r="B70" s="1" t="s">
        <v>38</v>
      </c>
      <c r="C70" s="1"/>
      <c r="D70" s="1"/>
      <c r="E70" s="1"/>
      <c r="F70" s="9">
        <f>SUM(F66:F69)</f>
        <v>2785</v>
      </c>
      <c r="G70" s="9">
        <f>SUM(G66:G69)</f>
        <v>748</v>
      </c>
      <c r="I70" s="9">
        <f>SUM(I66:I69)</f>
        <v>2493</v>
      </c>
      <c r="J70" s="9">
        <f>SUM(J66:J69)</f>
        <v>2457</v>
      </c>
      <c r="K70" s="1"/>
    </row>
    <row r="71" spans="1:11" ht="12.75">
      <c r="A71" s="2"/>
      <c r="B71" s="1"/>
      <c r="C71" s="1"/>
      <c r="D71" s="1"/>
      <c r="E71" s="1"/>
      <c r="F71" s="10"/>
      <c r="G71" s="10"/>
      <c r="I71" s="10"/>
      <c r="J71" s="10"/>
      <c r="K71" s="1"/>
    </row>
    <row r="72" spans="1:11" ht="12.75">
      <c r="A72" s="2" t="s">
        <v>102</v>
      </c>
      <c r="B72" s="2" t="s">
        <v>92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250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 t="s">
        <v>251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 t="s">
        <v>103</v>
      </c>
      <c r="B76" s="2" t="s">
        <v>76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 t="s">
        <v>130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 t="s">
        <v>0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 t="s">
        <v>104</v>
      </c>
      <c r="B79" s="2" t="s">
        <v>57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257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2" t="s">
        <v>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105</v>
      </c>
      <c r="B82" s="2" t="s">
        <v>70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 t="s">
        <v>247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 t="s">
        <v>167</v>
      </c>
      <c r="B85" s="2" t="s">
        <v>234</v>
      </c>
      <c r="C85" s="2"/>
      <c r="D85" s="2"/>
      <c r="E85" s="1"/>
      <c r="F85" s="1"/>
      <c r="G85" s="1"/>
      <c r="H85" s="1"/>
      <c r="I85" s="1"/>
      <c r="J85" s="1"/>
      <c r="K85" s="1"/>
    </row>
    <row r="86" spans="1:11" ht="12.75">
      <c r="A86" s="1"/>
      <c r="B86" s="1" t="s">
        <v>301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239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27"/>
      <c r="G88" s="18" t="s">
        <v>302</v>
      </c>
      <c r="H88" s="27" t="s">
        <v>0</v>
      </c>
      <c r="J88" s="61"/>
      <c r="K88" s="1"/>
    </row>
    <row r="89" spans="1:11" ht="12.75">
      <c r="A89" s="1"/>
      <c r="B89" s="1"/>
      <c r="C89" s="1"/>
      <c r="D89" s="1"/>
      <c r="E89" s="1"/>
      <c r="G89" s="48" t="s">
        <v>288</v>
      </c>
      <c r="H89" s="27" t="s">
        <v>0</v>
      </c>
      <c r="J89" s="48"/>
      <c r="K89" s="1"/>
    </row>
    <row r="90" spans="1:11" ht="12.75">
      <c r="A90" s="1"/>
      <c r="B90" s="1"/>
      <c r="C90" s="1"/>
      <c r="D90" s="1"/>
      <c r="E90" s="1"/>
      <c r="G90" s="18" t="s">
        <v>6</v>
      </c>
      <c r="H90" s="27" t="s">
        <v>0</v>
      </c>
      <c r="J90" s="18"/>
      <c r="K90" s="1"/>
    </row>
    <row r="91" spans="1:11" ht="12.75">
      <c r="A91" s="1"/>
      <c r="B91" s="1" t="s">
        <v>248</v>
      </c>
      <c r="C91" s="1"/>
      <c r="D91" s="1"/>
      <c r="E91" s="1"/>
      <c r="G91" s="18"/>
      <c r="H91" s="27"/>
      <c r="J91" s="18"/>
      <c r="K91" s="1"/>
    </row>
    <row r="92" spans="1:11" ht="12.75">
      <c r="A92" s="1"/>
      <c r="B92" s="1" t="s">
        <v>235</v>
      </c>
      <c r="C92" s="1"/>
      <c r="D92" s="1"/>
      <c r="E92" s="1"/>
      <c r="G92" s="26">
        <v>2405</v>
      </c>
      <c r="H92" s="27"/>
      <c r="J92" s="26"/>
      <c r="K92" s="1"/>
    </row>
    <row r="93" spans="1:11" ht="12.75">
      <c r="A93" s="1"/>
      <c r="B93" s="1"/>
      <c r="C93" s="1"/>
      <c r="D93" s="1"/>
      <c r="E93" s="1"/>
      <c r="G93" s="26"/>
      <c r="H93" s="27"/>
      <c r="J93" s="26"/>
      <c r="K93" s="1"/>
    </row>
    <row r="94" spans="1:11" ht="12.75">
      <c r="A94" s="1"/>
      <c r="B94" s="1" t="s">
        <v>249</v>
      </c>
      <c r="C94" s="1"/>
      <c r="D94" s="1"/>
      <c r="E94" s="1"/>
      <c r="G94" s="26"/>
      <c r="H94" s="27"/>
      <c r="J94" s="26"/>
      <c r="K94" s="1"/>
    </row>
    <row r="95" spans="1:11" ht="12.75">
      <c r="A95" s="1"/>
      <c r="B95" s="1" t="s">
        <v>235</v>
      </c>
      <c r="C95" s="1"/>
      <c r="D95" s="1"/>
      <c r="E95" s="1"/>
      <c r="G95" s="26">
        <v>3130</v>
      </c>
      <c r="H95" s="27"/>
      <c r="J95" s="26"/>
      <c r="K95" s="1"/>
    </row>
    <row r="96" spans="1:11" ht="12.75">
      <c r="A96" s="1" t="s">
        <v>0</v>
      </c>
      <c r="B96" s="1"/>
      <c r="C96" s="1"/>
      <c r="D96" s="1"/>
      <c r="E96" s="1"/>
      <c r="G96" s="7"/>
      <c r="H96" s="1"/>
      <c r="J96" s="7"/>
      <c r="K96" s="1"/>
    </row>
    <row r="97" spans="1:11" ht="12.75">
      <c r="A97" s="1"/>
      <c r="B97" s="1" t="s">
        <v>252</v>
      </c>
      <c r="C97" s="1"/>
      <c r="D97" s="1"/>
      <c r="E97" s="1"/>
      <c r="G97" s="7"/>
      <c r="H97" s="1"/>
      <c r="J97" s="7"/>
      <c r="K97" s="1"/>
    </row>
    <row r="98" spans="1:11" ht="12.75">
      <c r="A98" s="1"/>
      <c r="B98" s="1" t="s">
        <v>253</v>
      </c>
      <c r="C98" s="1"/>
      <c r="D98" s="1"/>
      <c r="E98" s="1"/>
      <c r="G98" s="7">
        <v>131</v>
      </c>
      <c r="H98" s="1"/>
      <c r="J98" s="7"/>
      <c r="K98" s="1"/>
    </row>
    <row r="99" spans="1:11" ht="12.75">
      <c r="A99" s="1"/>
      <c r="B99" s="1"/>
      <c r="C99" s="1"/>
      <c r="D99" s="1"/>
      <c r="E99" s="1"/>
      <c r="G99" s="7"/>
      <c r="H99" s="1"/>
      <c r="J99" s="7"/>
      <c r="K99" s="1"/>
    </row>
    <row r="100" spans="1:11" ht="12.75">
      <c r="A100" s="1"/>
      <c r="B100" s="1" t="s">
        <v>236</v>
      </c>
      <c r="C100" s="1"/>
      <c r="D100" s="1"/>
      <c r="E100" s="1"/>
      <c r="G100" s="7"/>
      <c r="H100" s="1"/>
      <c r="J100" s="7"/>
      <c r="K100" s="1"/>
    </row>
    <row r="101" spans="1:11" ht="12.75">
      <c r="A101" s="1"/>
      <c r="B101" s="1" t="s">
        <v>235</v>
      </c>
      <c r="C101" s="1"/>
      <c r="D101" s="1"/>
      <c r="E101" s="1"/>
      <c r="G101" s="7">
        <v>60</v>
      </c>
      <c r="H101" s="1"/>
      <c r="J101" s="7"/>
      <c r="K101" s="1"/>
    </row>
    <row r="102" spans="1:11" ht="12.75">
      <c r="A102" s="1"/>
      <c r="B102" s="1"/>
      <c r="C102" s="1"/>
      <c r="D102" s="1"/>
      <c r="E102" s="1"/>
      <c r="G102" s="7"/>
      <c r="H102" s="1"/>
      <c r="J102" s="7"/>
      <c r="K102" s="1"/>
    </row>
    <row r="103" spans="1:11" ht="12.75">
      <c r="A103" s="1"/>
      <c r="B103" s="1" t="s">
        <v>237</v>
      </c>
      <c r="C103" s="1"/>
      <c r="D103" s="1"/>
      <c r="E103" s="1"/>
      <c r="G103" s="7"/>
      <c r="H103" s="1"/>
      <c r="J103" s="7"/>
      <c r="K103" s="1"/>
    </row>
    <row r="104" spans="1:11" ht="12.75">
      <c r="A104" s="1"/>
      <c r="B104" s="1" t="s">
        <v>235</v>
      </c>
      <c r="C104" s="1"/>
      <c r="D104" s="1"/>
      <c r="E104" s="1"/>
      <c r="G104" s="7">
        <v>90</v>
      </c>
      <c r="H104" s="1"/>
      <c r="J104" s="64"/>
      <c r="K104" s="1"/>
    </row>
    <row r="105" spans="1:11" ht="12.75">
      <c r="A105" s="1"/>
      <c r="B105" s="1"/>
      <c r="C105" s="1"/>
      <c r="D105" s="1"/>
      <c r="E105" s="1"/>
      <c r="G105" s="7"/>
      <c r="H105" s="1"/>
      <c r="J105" s="7"/>
      <c r="K105" s="1"/>
    </row>
    <row r="106" spans="1:11" ht="12.75">
      <c r="A106" s="1"/>
      <c r="B106" s="1" t="s">
        <v>238</v>
      </c>
      <c r="C106" s="1"/>
      <c r="D106" s="1"/>
      <c r="E106" s="1"/>
      <c r="G106" s="7"/>
      <c r="H106" s="1"/>
      <c r="J106" s="7"/>
      <c r="K106" s="1"/>
    </row>
    <row r="107" spans="1:11" ht="12.75">
      <c r="A107" s="1"/>
      <c r="B107" s="1" t="s">
        <v>242</v>
      </c>
      <c r="C107" s="1"/>
      <c r="D107" s="1"/>
      <c r="E107" s="1"/>
      <c r="G107" s="7">
        <v>11</v>
      </c>
      <c r="H107" s="1"/>
      <c r="J107" s="7"/>
      <c r="K107" s="1"/>
    </row>
    <row r="108" spans="1:11" ht="12.75">
      <c r="A108" s="1"/>
      <c r="B108" s="1"/>
      <c r="C108" s="1"/>
      <c r="D108" s="1"/>
      <c r="E108" s="1"/>
      <c r="F108" s="7"/>
      <c r="G108" s="1"/>
      <c r="H108" s="1"/>
      <c r="I108" s="7"/>
      <c r="J108" s="7"/>
      <c r="K108" s="1"/>
    </row>
    <row r="109" spans="1:11" ht="12.75">
      <c r="A109" s="1"/>
      <c r="B109" s="1" t="s">
        <v>240</v>
      </c>
      <c r="C109" s="1"/>
      <c r="D109" s="1"/>
      <c r="E109" s="1"/>
      <c r="F109" s="7"/>
      <c r="G109" s="1"/>
      <c r="H109" s="1"/>
      <c r="I109" s="7"/>
      <c r="J109" s="7"/>
      <c r="K109" s="1"/>
    </row>
    <row r="110" spans="1:11" ht="12.75">
      <c r="A110" s="1"/>
      <c r="B110" s="1" t="s">
        <v>241</v>
      </c>
      <c r="C110" s="1"/>
      <c r="D110" s="1"/>
      <c r="E110" s="1"/>
      <c r="F110" s="7"/>
      <c r="G110" s="1"/>
      <c r="H110" s="1"/>
      <c r="I110" s="7"/>
      <c r="J110" s="7"/>
      <c r="K110" s="1"/>
    </row>
    <row r="111" spans="1:11" ht="12.75">
      <c r="A111" s="1"/>
      <c r="B111" s="1"/>
      <c r="C111" s="1"/>
      <c r="D111" s="1"/>
      <c r="E111" s="1"/>
      <c r="F111" s="7"/>
      <c r="G111" s="1"/>
      <c r="H111" s="1"/>
      <c r="I111" s="7"/>
      <c r="J111" s="7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 t="s">
        <v>106</v>
      </c>
      <c r="B113" s="2" t="s">
        <v>139</v>
      </c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2" t="s">
        <v>138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 t="s">
        <v>107</v>
      </c>
      <c r="B116" s="2" t="s">
        <v>53</v>
      </c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C117" s="1"/>
      <c r="D117" s="1"/>
      <c r="E117" s="1"/>
      <c r="F117" s="18">
        <v>2008</v>
      </c>
      <c r="G117" s="18">
        <v>2007</v>
      </c>
      <c r="H117" s="1"/>
      <c r="I117" s="1"/>
      <c r="J117" s="1"/>
      <c r="K117" s="1"/>
    </row>
    <row r="118" spans="1:11" ht="12.75">
      <c r="A118" s="2"/>
      <c r="C118" s="1"/>
      <c r="D118" s="1"/>
      <c r="E118" s="1"/>
      <c r="F118" s="18" t="s">
        <v>6</v>
      </c>
      <c r="G118" s="18" t="s">
        <v>6</v>
      </c>
      <c r="H118" s="1"/>
      <c r="I118" s="1"/>
      <c r="J118" s="1"/>
      <c r="K118" s="1"/>
    </row>
    <row r="119" spans="1:11" ht="12.75">
      <c r="A119" s="2"/>
      <c r="B119" s="1" t="s">
        <v>125</v>
      </c>
      <c r="C119" s="1"/>
      <c r="D119" s="1"/>
      <c r="E119" s="1"/>
      <c r="F119" s="7">
        <v>259</v>
      </c>
      <c r="G119" s="7">
        <v>120</v>
      </c>
      <c r="H119" s="1"/>
      <c r="I119" s="1"/>
      <c r="J119" s="1"/>
      <c r="K119" s="1"/>
    </row>
    <row r="120" spans="1:11" ht="12.75">
      <c r="A120" s="2"/>
      <c r="B120" s="1" t="s">
        <v>124</v>
      </c>
      <c r="C120" s="1"/>
      <c r="D120" s="1"/>
      <c r="E120" s="1"/>
      <c r="F120" s="7">
        <v>-6</v>
      </c>
      <c r="G120" s="7">
        <v>-6</v>
      </c>
      <c r="H120" s="1"/>
      <c r="I120" s="1"/>
      <c r="J120" s="1"/>
      <c r="K120" s="1"/>
    </row>
    <row r="121" spans="1:11" ht="12.75">
      <c r="A121" s="2"/>
      <c r="B121" s="1" t="s">
        <v>326</v>
      </c>
      <c r="C121" s="1"/>
      <c r="D121" s="1"/>
      <c r="E121" s="1"/>
      <c r="F121" s="7">
        <v>11</v>
      </c>
      <c r="G121" s="7">
        <v>0</v>
      </c>
      <c r="H121" s="1"/>
      <c r="I121" s="1"/>
      <c r="J121" s="1"/>
      <c r="K121" s="1"/>
    </row>
    <row r="122" spans="1:11" ht="12.75">
      <c r="A122" s="2"/>
      <c r="B122" s="2"/>
      <c r="C122" s="1"/>
      <c r="D122" s="1"/>
      <c r="E122" s="1"/>
      <c r="F122" s="15"/>
      <c r="G122" s="15"/>
      <c r="H122" s="1"/>
      <c r="I122" s="1"/>
      <c r="J122" s="1"/>
      <c r="K122" s="1"/>
    </row>
    <row r="123" spans="1:11" ht="12.75">
      <c r="A123" s="2"/>
      <c r="B123" s="2"/>
      <c r="C123" s="1"/>
      <c r="D123" s="1"/>
      <c r="E123" s="1"/>
      <c r="F123" s="8">
        <f>SUM(F119:F121)</f>
        <v>264</v>
      </c>
      <c r="G123" s="8">
        <f>SUM(G119:G121)</f>
        <v>114</v>
      </c>
      <c r="H123" s="1"/>
      <c r="I123" s="1"/>
      <c r="J123" s="1"/>
      <c r="K123" s="1"/>
    </row>
    <row r="124" spans="1:11" ht="12.75">
      <c r="A124" s="2"/>
      <c r="B124" s="2"/>
      <c r="C124" s="1"/>
      <c r="D124" s="1"/>
      <c r="E124" s="1"/>
      <c r="F124" s="10"/>
      <c r="G124" s="10"/>
      <c r="H124" s="1"/>
      <c r="I124" s="1"/>
      <c r="J124" s="1"/>
      <c r="K124" s="1"/>
    </row>
    <row r="125" spans="1:11" ht="12.75">
      <c r="A125" s="2"/>
      <c r="B125" s="1" t="s">
        <v>303</v>
      </c>
      <c r="C125" s="1"/>
      <c r="D125" s="1"/>
      <c r="E125" s="1"/>
      <c r="F125" s="10"/>
      <c r="G125" s="10"/>
      <c r="H125" s="1"/>
      <c r="I125" s="1"/>
      <c r="J125" s="1"/>
      <c r="K125" s="1"/>
    </row>
    <row r="126" spans="1:11" ht="12.75">
      <c r="A126" s="2"/>
      <c r="B126" s="1" t="s">
        <v>218</v>
      </c>
      <c r="C126" s="1"/>
      <c r="D126" s="1"/>
      <c r="E126" s="1"/>
      <c r="F126" s="10"/>
      <c r="G126" s="10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 t="s">
        <v>108</v>
      </c>
      <c r="B128" s="2" t="s">
        <v>54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 t="s">
        <v>258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 t="s">
        <v>0</v>
      </c>
      <c r="C130" s="1"/>
      <c r="D130" s="1" t="s">
        <v>0</v>
      </c>
      <c r="E130" s="1"/>
      <c r="F130" s="1"/>
      <c r="G130" s="1"/>
      <c r="H130" s="1"/>
      <c r="I130" s="1"/>
      <c r="J130" s="1"/>
      <c r="K130" s="1"/>
    </row>
    <row r="131" spans="1:11" ht="12.75">
      <c r="A131" s="2" t="s">
        <v>109</v>
      </c>
      <c r="B131" s="2" t="s">
        <v>55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/>
      <c r="B132" s="1" t="s">
        <v>56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 t="s">
        <v>110</v>
      </c>
      <c r="B134" s="2" t="s">
        <v>58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 t="s">
        <v>311</v>
      </c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1" t="s">
        <v>312</v>
      </c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313</v>
      </c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 t="s">
        <v>314</v>
      </c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 t="s">
        <v>315</v>
      </c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316</v>
      </c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 t="s">
        <v>111</v>
      </c>
      <c r="B142" s="2" t="s">
        <v>60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304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/>
      <c r="C144" s="1"/>
      <c r="F144" s="18" t="s">
        <v>61</v>
      </c>
      <c r="G144" s="18" t="s">
        <v>62</v>
      </c>
      <c r="H144" s="18" t="s">
        <v>38</v>
      </c>
      <c r="I144" s="1"/>
      <c r="J144" s="1"/>
      <c r="K144" s="1"/>
    </row>
    <row r="145" spans="1:11" ht="12.75">
      <c r="A145" s="2"/>
      <c r="E145" s="18"/>
      <c r="F145" s="18" t="s">
        <v>6</v>
      </c>
      <c r="G145" s="18" t="s">
        <v>6</v>
      </c>
      <c r="H145" s="18" t="s">
        <v>6</v>
      </c>
      <c r="I145" s="1"/>
      <c r="J145" s="1"/>
      <c r="K145" s="1"/>
    </row>
    <row r="146" spans="1:11" ht="12.75">
      <c r="A146" s="2"/>
      <c r="B146" s="21" t="s">
        <v>63</v>
      </c>
      <c r="C146" s="21"/>
      <c r="D146" s="22"/>
      <c r="E146" s="18"/>
      <c r="F146" s="18"/>
      <c r="G146" s="18"/>
      <c r="H146" s="18"/>
      <c r="I146" s="1"/>
      <c r="J146" s="1"/>
      <c r="K146" s="1"/>
    </row>
    <row r="147" spans="1:11" ht="12.75">
      <c r="A147" s="2"/>
      <c r="B147" s="1" t="s">
        <v>64</v>
      </c>
      <c r="C147" s="1"/>
      <c r="D147" s="18"/>
      <c r="E147" s="18"/>
      <c r="F147" s="23">
        <v>35</v>
      </c>
      <c r="G147" s="23">
        <v>0</v>
      </c>
      <c r="H147" s="16">
        <f>+F147+G147</f>
        <v>35</v>
      </c>
      <c r="I147" s="1"/>
      <c r="J147" s="1"/>
      <c r="K147" s="1"/>
    </row>
    <row r="148" spans="1:11" ht="12.75">
      <c r="A148" s="2"/>
      <c r="B148" s="1" t="s">
        <v>195</v>
      </c>
      <c r="C148" s="1"/>
      <c r="D148" s="18"/>
      <c r="E148" s="18"/>
      <c r="F148" s="23">
        <v>8</v>
      </c>
      <c r="G148" s="23">
        <v>0</v>
      </c>
      <c r="H148" s="16">
        <f>+F148+G148</f>
        <v>8</v>
      </c>
      <c r="I148" s="1"/>
      <c r="J148" s="1"/>
      <c r="K148" s="1"/>
    </row>
    <row r="149" spans="1:11" ht="12.75">
      <c r="A149" s="2"/>
      <c r="B149" s="1" t="s">
        <v>65</v>
      </c>
      <c r="C149" s="1"/>
      <c r="D149" s="18"/>
      <c r="E149" s="18"/>
      <c r="F149" s="23">
        <v>2018</v>
      </c>
      <c r="G149" s="23">
        <v>0</v>
      </c>
      <c r="H149" s="16">
        <f>+F149+G149</f>
        <v>2018</v>
      </c>
      <c r="I149" s="1"/>
      <c r="J149" s="1"/>
      <c r="K149" s="1"/>
    </row>
    <row r="150" spans="1:11" ht="12.75">
      <c r="A150" s="2"/>
      <c r="B150" s="1" t="s">
        <v>208</v>
      </c>
      <c r="C150" s="1"/>
      <c r="D150" s="18"/>
      <c r="E150" s="18"/>
      <c r="F150" s="23">
        <v>830</v>
      </c>
      <c r="G150" s="23">
        <v>0</v>
      </c>
      <c r="H150" s="16">
        <f>+F150+G150</f>
        <v>830</v>
      </c>
      <c r="I150" s="1"/>
      <c r="J150" s="1"/>
      <c r="K150" s="1"/>
    </row>
    <row r="151" spans="1:11" ht="12.75">
      <c r="A151" s="2"/>
      <c r="B151" s="1" t="s">
        <v>66</v>
      </c>
      <c r="C151" s="1"/>
      <c r="D151" s="18"/>
      <c r="E151" s="18"/>
      <c r="F151" s="24">
        <v>190</v>
      </c>
      <c r="G151" s="24">
        <v>0</v>
      </c>
      <c r="H151" s="16">
        <f>+F151+G151</f>
        <v>190</v>
      </c>
      <c r="I151" s="1"/>
      <c r="J151" s="1"/>
      <c r="K151" s="1"/>
    </row>
    <row r="152" spans="1:11" ht="12.75">
      <c r="A152" s="2"/>
      <c r="B152" s="1" t="s">
        <v>0</v>
      </c>
      <c r="C152" s="1"/>
      <c r="D152" s="18"/>
      <c r="E152" s="18"/>
      <c r="F152" s="24">
        <f>SUM(F147:F151)</f>
        <v>3081</v>
      </c>
      <c r="G152" s="24">
        <f>SUM(G147:G151)</f>
        <v>0</v>
      </c>
      <c r="H152" s="25">
        <f>SUM(H147:H151)</f>
        <v>3081</v>
      </c>
      <c r="I152" s="1"/>
      <c r="J152" s="1"/>
      <c r="K152" s="1"/>
    </row>
    <row r="153" spans="1:11" ht="12.75">
      <c r="A153" s="2"/>
      <c r="B153" s="1"/>
      <c r="C153" s="1"/>
      <c r="D153" s="18"/>
      <c r="E153" s="18"/>
      <c r="F153" s="26" t="s">
        <v>0</v>
      </c>
      <c r="G153" s="1"/>
      <c r="H153" s="1"/>
      <c r="I153" s="1"/>
      <c r="J153" s="1"/>
      <c r="K153" s="1"/>
    </row>
    <row r="154" spans="1:11" ht="12.75">
      <c r="A154" s="36"/>
      <c r="B154" s="21" t="s">
        <v>67</v>
      </c>
      <c r="C154" s="21"/>
      <c r="D154" s="22"/>
      <c r="E154" s="18"/>
      <c r="F154" s="26"/>
      <c r="G154" s="1"/>
      <c r="H154" s="1"/>
      <c r="I154" s="1"/>
      <c r="J154" s="1"/>
      <c r="K154" s="1"/>
    </row>
    <row r="155" spans="1:11" ht="12.75">
      <c r="A155" s="36"/>
      <c r="B155" s="1" t="s">
        <v>68</v>
      </c>
      <c r="C155" s="1"/>
      <c r="D155" s="18"/>
      <c r="E155" s="18"/>
      <c r="F155" s="27">
        <v>497</v>
      </c>
      <c r="G155" s="10">
        <v>0</v>
      </c>
      <c r="H155" s="16">
        <f>+F155+G155</f>
        <v>497</v>
      </c>
      <c r="I155" s="1"/>
      <c r="J155" s="1"/>
      <c r="K155" s="1"/>
    </row>
    <row r="156" spans="1:11" ht="12.75">
      <c r="A156" s="2"/>
      <c r="B156" s="1" t="s">
        <v>195</v>
      </c>
      <c r="C156" s="1"/>
      <c r="D156" s="18"/>
      <c r="E156" s="18"/>
      <c r="F156" s="24">
        <v>13</v>
      </c>
      <c r="G156" s="8">
        <v>0</v>
      </c>
      <c r="H156" s="16">
        <f>+F156+G156</f>
        <v>13</v>
      </c>
      <c r="I156" s="1"/>
      <c r="J156" s="1"/>
      <c r="K156" s="1"/>
    </row>
    <row r="157" spans="1:11" ht="12.75">
      <c r="A157" s="2"/>
      <c r="B157" s="1" t="s">
        <v>0</v>
      </c>
      <c r="C157" s="1"/>
      <c r="D157" s="18"/>
      <c r="E157" s="18"/>
      <c r="F157" s="24">
        <f>+F155+F156</f>
        <v>510</v>
      </c>
      <c r="G157" s="24">
        <f>+G155+G156</f>
        <v>0</v>
      </c>
      <c r="H157" s="25">
        <f>+H155+H156</f>
        <v>510</v>
      </c>
      <c r="I157" s="1"/>
      <c r="J157" s="1"/>
      <c r="K157" s="1"/>
    </row>
    <row r="158" spans="1:11" ht="12.75">
      <c r="A158" s="2"/>
      <c r="B158" s="1"/>
      <c r="C158" s="1"/>
      <c r="D158" s="18"/>
      <c r="E158" s="18"/>
      <c r="F158" s="27"/>
      <c r="G158" s="27"/>
      <c r="H158" s="27"/>
      <c r="I158" s="1"/>
      <c r="J158" s="1"/>
      <c r="K158" s="1"/>
    </row>
    <row r="159" spans="1:11" ht="13.5" thickBot="1">
      <c r="A159" s="2"/>
      <c r="B159" s="1" t="s">
        <v>69</v>
      </c>
      <c r="C159" s="1"/>
      <c r="D159" s="18"/>
      <c r="E159" s="18"/>
      <c r="F159" s="28">
        <f>+F152+F157</f>
        <v>3591</v>
      </c>
      <c r="G159" s="28">
        <f>+G152+G157</f>
        <v>0</v>
      </c>
      <c r="H159" s="28">
        <f>+H152+H157</f>
        <v>3591</v>
      </c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 t="s">
        <v>112</v>
      </c>
      <c r="B161" s="2" t="s">
        <v>71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72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113</v>
      </c>
      <c r="B164" s="2" t="s">
        <v>73</v>
      </c>
      <c r="C164" s="1"/>
      <c r="D164" s="37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29" t="s">
        <v>305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3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65" t="s">
        <v>141</v>
      </c>
      <c r="B167" s="1" t="s">
        <v>219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254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220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 t="s">
        <v>221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 t="s">
        <v>222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32" t="s">
        <v>329</v>
      </c>
      <c r="C172" s="32"/>
      <c r="D172" s="32"/>
      <c r="E172" s="32"/>
      <c r="F172" s="32"/>
      <c r="G172" s="32"/>
      <c r="H172" s="32"/>
      <c r="I172" s="32"/>
      <c r="J172" s="32"/>
      <c r="K172" s="1"/>
    </row>
    <row r="173" spans="1:11" ht="12.75">
      <c r="A173" s="2"/>
      <c r="B173" s="1" t="s">
        <v>0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65" t="s">
        <v>209</v>
      </c>
      <c r="B174" s="1" t="s">
        <v>210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211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37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1" t="s">
        <v>142</v>
      </c>
      <c r="C177" s="1" t="s">
        <v>223</v>
      </c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/>
      <c r="C178" s="1" t="s">
        <v>224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 t="s">
        <v>143</v>
      </c>
      <c r="C180" s="1" t="s">
        <v>144</v>
      </c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 t="s">
        <v>145</v>
      </c>
      <c r="C182" s="1" t="s">
        <v>225</v>
      </c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1" t="s">
        <v>226</v>
      </c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146</v>
      </c>
      <c r="C185" s="1" t="s">
        <v>147</v>
      </c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148</v>
      </c>
      <c r="C187" s="1" t="s">
        <v>149</v>
      </c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 t="s">
        <v>261</v>
      </c>
      <c r="C189" s="1"/>
      <c r="D189" s="1"/>
      <c r="E189" s="1"/>
      <c r="F189" s="1"/>
      <c r="G189" s="1"/>
      <c r="H189" s="1"/>
      <c r="I189" s="50"/>
      <c r="J189" s="1"/>
      <c r="K189" s="1"/>
    </row>
    <row r="190" spans="1:11" ht="12.75">
      <c r="A190" s="2"/>
      <c r="B190" s="1" t="s">
        <v>227</v>
      </c>
      <c r="C190" s="1"/>
      <c r="D190" s="1"/>
      <c r="E190" s="1"/>
      <c r="F190" s="1"/>
      <c r="G190" s="1"/>
      <c r="H190" s="1"/>
      <c r="I190" s="50"/>
      <c r="J190" s="1"/>
      <c r="K190" s="1"/>
    </row>
    <row r="191" spans="1:11" ht="12.75">
      <c r="A191" s="2"/>
      <c r="B191" s="1" t="s">
        <v>228</v>
      </c>
      <c r="C191" s="1"/>
      <c r="D191" s="1"/>
      <c r="E191" s="1"/>
      <c r="F191" s="1"/>
      <c r="G191" s="1"/>
      <c r="H191" s="1"/>
      <c r="I191" s="50"/>
      <c r="J191" s="1"/>
      <c r="K191" s="1"/>
    </row>
    <row r="192" spans="1:11" ht="12.75">
      <c r="A192" s="2"/>
      <c r="B192" s="1" t="s">
        <v>229</v>
      </c>
      <c r="C192" s="1"/>
      <c r="D192" s="1"/>
      <c r="E192" s="1"/>
      <c r="F192" s="1"/>
      <c r="G192" s="1"/>
      <c r="H192" s="1"/>
      <c r="I192" s="50"/>
      <c r="J192" s="1"/>
      <c r="K192" s="1"/>
    </row>
    <row r="193" spans="1:11" ht="12.75">
      <c r="A193" s="2"/>
      <c r="B193" s="1" t="s">
        <v>230</v>
      </c>
      <c r="C193" s="1"/>
      <c r="D193" s="1"/>
      <c r="E193" s="1"/>
      <c r="F193" s="1"/>
      <c r="G193" s="1"/>
      <c r="H193" s="1"/>
      <c r="I193" s="50"/>
      <c r="J193" s="1"/>
      <c r="K193" s="1"/>
    </row>
    <row r="194" spans="1:11" ht="12.75">
      <c r="A194" s="2"/>
      <c r="B194" s="2"/>
      <c r="C194" s="1"/>
      <c r="D194" s="1"/>
      <c r="E194" s="1"/>
      <c r="F194" s="1"/>
      <c r="G194" s="1"/>
      <c r="H194" s="1"/>
      <c r="I194" s="50"/>
      <c r="J194" s="1"/>
      <c r="K194" s="1"/>
    </row>
    <row r="195" spans="1:11" ht="12.75">
      <c r="A195" s="2"/>
      <c r="B195" s="1" t="s">
        <v>231</v>
      </c>
      <c r="C195" s="1"/>
      <c r="D195" s="1"/>
      <c r="E195" s="1"/>
      <c r="F195" s="1"/>
      <c r="G195" s="1"/>
      <c r="H195" s="1"/>
      <c r="I195" s="50"/>
      <c r="J195" s="1"/>
      <c r="K195" s="1"/>
    </row>
    <row r="196" spans="1:11" ht="12.75">
      <c r="A196" s="2"/>
      <c r="B196" s="1" t="s">
        <v>232</v>
      </c>
      <c r="C196" s="1"/>
      <c r="D196" s="1"/>
      <c r="E196" s="1"/>
      <c r="F196" s="1"/>
      <c r="G196" s="1"/>
      <c r="H196" s="1"/>
      <c r="I196" s="50"/>
      <c r="J196" s="1"/>
      <c r="K196" s="1"/>
    </row>
    <row r="197" spans="1:11" ht="12.75">
      <c r="A197" s="2"/>
      <c r="B197" s="51"/>
      <c r="C197" s="50"/>
      <c r="D197" s="50"/>
      <c r="E197" s="50"/>
      <c r="F197" s="50"/>
      <c r="G197" s="50"/>
      <c r="H197" s="50"/>
      <c r="I197" s="50"/>
      <c r="J197" s="1"/>
      <c r="K197" s="1"/>
    </row>
    <row r="198" spans="1:11" ht="12.75">
      <c r="A198" s="33" t="s">
        <v>114</v>
      </c>
      <c r="B198" s="33" t="s">
        <v>75</v>
      </c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2.75">
      <c r="A199" s="33"/>
      <c r="B199" s="32" t="s">
        <v>323</v>
      </c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2.75">
      <c r="A200" s="33"/>
      <c r="B200" s="32" t="s">
        <v>324</v>
      </c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2.75">
      <c r="A201" s="33"/>
      <c r="B201" s="32" t="s">
        <v>325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2.75">
      <c r="A202" s="33"/>
      <c r="B202" s="32" t="s">
        <v>0</v>
      </c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2.75">
      <c r="A203" s="33" t="s">
        <v>115</v>
      </c>
      <c r="B203" s="33" t="s">
        <v>243</v>
      </c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2.75">
      <c r="A204" s="33"/>
      <c r="B204" s="32" t="s">
        <v>320</v>
      </c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2.75">
      <c r="A205" s="33"/>
      <c r="B205" s="32" t="s">
        <v>321</v>
      </c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2.75">
      <c r="A206" s="33"/>
      <c r="B206" s="32" t="s">
        <v>322</v>
      </c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2.75">
      <c r="A207" s="33"/>
      <c r="B207" s="32" t="s">
        <v>327</v>
      </c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2.75">
      <c r="A208" s="33"/>
      <c r="B208" s="32" t="s">
        <v>328</v>
      </c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2.75">
      <c r="A209" s="33"/>
      <c r="B209" s="32" t="s">
        <v>0</v>
      </c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2.75">
      <c r="A210" s="2" t="s">
        <v>116</v>
      </c>
      <c r="B210" s="2" t="s">
        <v>79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2"/>
      <c r="B211" s="1" t="s">
        <v>245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2"/>
      <c r="B212" s="1" t="s">
        <v>260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/>
      <c r="B213" s="1" t="s">
        <v>246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 t="s">
        <v>117</v>
      </c>
      <c r="B215" s="2" t="s">
        <v>80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 t="s">
        <v>135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 t="s">
        <v>118</v>
      </c>
      <c r="B218" s="2" t="s">
        <v>81</v>
      </c>
      <c r="I218" s="1"/>
      <c r="J218" s="1"/>
      <c r="K218" s="1"/>
    </row>
    <row r="219" spans="1:11" ht="12.75">
      <c r="A219" s="1"/>
      <c r="B219" s="1" t="s">
        <v>310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 t="s">
        <v>244</v>
      </c>
      <c r="B221" s="2" t="s">
        <v>119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3.5" thickBot="1">
      <c r="A222" s="2"/>
      <c r="B222" s="36" t="s">
        <v>131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0" ht="12.75">
      <c r="A223" s="2"/>
      <c r="B223" s="36"/>
      <c r="C223" s="1"/>
      <c r="D223" s="1"/>
      <c r="E223" s="1"/>
      <c r="F223" s="1"/>
      <c r="G223" s="70" t="s">
        <v>307</v>
      </c>
      <c r="H223" s="71"/>
      <c r="I223" s="70" t="s">
        <v>306</v>
      </c>
      <c r="J223" s="72"/>
    </row>
    <row r="224" spans="1:10" ht="13.5" thickBot="1">
      <c r="A224" s="1"/>
      <c r="C224" s="11"/>
      <c r="D224" s="11"/>
      <c r="E224" s="11"/>
      <c r="G224" s="59" t="s">
        <v>308</v>
      </c>
      <c r="H224" s="66" t="s">
        <v>309</v>
      </c>
      <c r="I224" s="59" t="s">
        <v>308</v>
      </c>
      <c r="J224" s="66" t="s">
        <v>309</v>
      </c>
    </row>
    <row r="225" spans="1:10" ht="12.75">
      <c r="A225" s="1"/>
      <c r="B225" s="38" t="s">
        <v>191</v>
      </c>
      <c r="C225" s="11"/>
      <c r="D225" s="11"/>
      <c r="E225" s="11"/>
      <c r="G225" s="39"/>
      <c r="H225" s="67"/>
      <c r="I225" s="39"/>
      <c r="J225" s="67"/>
    </row>
    <row r="226" spans="1:10" ht="12.75">
      <c r="A226" s="1"/>
      <c r="B226" s="11" t="s">
        <v>189</v>
      </c>
      <c r="C226" s="11"/>
      <c r="D226" s="11"/>
      <c r="E226" s="11"/>
      <c r="G226" s="5"/>
      <c r="H226" s="5"/>
      <c r="I226" s="5"/>
      <c r="J226" s="5"/>
    </row>
    <row r="227" spans="1:10" ht="12.75">
      <c r="A227" s="1"/>
      <c r="B227" s="11" t="s">
        <v>284</v>
      </c>
      <c r="C227" s="11"/>
      <c r="D227" s="11"/>
      <c r="E227" s="11"/>
      <c r="G227" s="5">
        <v>1624</v>
      </c>
      <c r="H227" s="5">
        <v>-528</v>
      </c>
      <c r="I227" s="5">
        <v>462</v>
      </c>
      <c r="J227" s="5">
        <v>64</v>
      </c>
    </row>
    <row r="228" spans="1:10" ht="12.75">
      <c r="A228" s="1"/>
      <c r="B228" s="11" t="s">
        <v>192</v>
      </c>
      <c r="C228" s="11"/>
      <c r="D228" s="11"/>
      <c r="E228" s="11"/>
      <c r="G228" s="6">
        <v>17</v>
      </c>
      <c r="H228" s="6">
        <v>29</v>
      </c>
      <c r="I228" s="6">
        <v>35</v>
      </c>
      <c r="J228" s="6">
        <v>58</v>
      </c>
    </row>
    <row r="229" spans="1:10" ht="12.75">
      <c r="A229" s="1"/>
      <c r="B229" s="11"/>
      <c r="C229" s="11"/>
      <c r="D229" s="11"/>
      <c r="E229" s="11"/>
      <c r="G229" s="52"/>
      <c r="H229" s="52"/>
      <c r="I229" s="52"/>
      <c r="J229" s="52"/>
    </row>
    <row r="230" spans="1:10" ht="12.75">
      <c r="A230" s="1"/>
      <c r="B230" s="11" t="s">
        <v>319</v>
      </c>
      <c r="C230" s="11"/>
      <c r="D230" s="11"/>
      <c r="E230" s="11"/>
      <c r="G230" s="5">
        <f>+G227+G228</f>
        <v>1641</v>
      </c>
      <c r="H230" s="5">
        <f>+H227+H228</f>
        <v>-499</v>
      </c>
      <c r="I230" s="5">
        <f>+I227+I228</f>
        <v>497</v>
      </c>
      <c r="J230" s="5">
        <f>+J227+J228</f>
        <v>122</v>
      </c>
    </row>
    <row r="231" spans="1:10" ht="12.75">
      <c r="A231" s="1"/>
      <c r="B231" s="11" t="s">
        <v>190</v>
      </c>
      <c r="C231" s="11"/>
      <c r="D231" s="11"/>
      <c r="E231" s="11"/>
      <c r="G231" s="5">
        <v>0</v>
      </c>
      <c r="H231" s="5">
        <v>0</v>
      </c>
      <c r="I231" s="5">
        <v>0</v>
      </c>
      <c r="J231" s="5">
        <v>0</v>
      </c>
    </row>
    <row r="232" spans="1:10" ht="12.75">
      <c r="A232" s="1"/>
      <c r="B232" s="11"/>
      <c r="C232" s="11"/>
      <c r="D232" s="11"/>
      <c r="E232" s="11"/>
      <c r="G232" s="53"/>
      <c r="H232" s="56"/>
      <c r="I232" s="53"/>
      <c r="J232" s="56"/>
    </row>
    <row r="233" spans="1:10" ht="13.5" thickBot="1">
      <c r="A233" s="1"/>
      <c r="B233" s="11"/>
      <c r="C233" s="11"/>
      <c r="D233" s="11"/>
      <c r="E233" s="11"/>
      <c r="G233" s="57">
        <f>+G230+G231</f>
        <v>1641</v>
      </c>
      <c r="H233" s="58">
        <f>+H230+H231</f>
        <v>-499</v>
      </c>
      <c r="I233" s="57">
        <f>+I230+I231</f>
        <v>497</v>
      </c>
      <c r="J233" s="58">
        <f>+J230+J231</f>
        <v>122</v>
      </c>
    </row>
    <row r="234" spans="1:10" ht="12.75">
      <c r="A234" s="1"/>
      <c r="B234" s="11"/>
      <c r="C234" s="11"/>
      <c r="D234" s="11"/>
      <c r="E234" s="11"/>
      <c r="G234" s="39"/>
      <c r="H234" s="39"/>
      <c r="I234" s="39"/>
      <c r="J234" s="39"/>
    </row>
    <row r="235" spans="1:10" ht="12.75">
      <c r="A235" s="1"/>
      <c r="B235" s="38" t="s">
        <v>120</v>
      </c>
      <c r="C235" s="11"/>
      <c r="D235" s="11"/>
      <c r="E235" s="11"/>
      <c r="G235" s="39"/>
      <c r="H235" s="39"/>
      <c r="I235" s="39"/>
      <c r="J235" s="39"/>
    </row>
    <row r="236" spans="1:10" ht="12.75">
      <c r="A236" s="1"/>
      <c r="B236" s="11" t="s">
        <v>121</v>
      </c>
      <c r="C236" s="11"/>
      <c r="D236" s="11"/>
      <c r="E236" s="11"/>
      <c r="G236" s="40"/>
      <c r="H236" s="40"/>
      <c r="I236" s="40"/>
      <c r="J236" s="40"/>
    </row>
    <row r="237" spans="1:10" ht="12.75">
      <c r="A237" s="1"/>
      <c r="B237" s="11" t="s">
        <v>140</v>
      </c>
      <c r="C237" s="11"/>
      <c r="D237" s="11"/>
      <c r="E237" s="11"/>
      <c r="G237" s="5">
        <v>52561</v>
      </c>
      <c r="H237" s="5">
        <v>51756</v>
      </c>
      <c r="I237" s="5">
        <v>52561</v>
      </c>
      <c r="J237" s="5">
        <v>51630</v>
      </c>
    </row>
    <row r="238" spans="1:10" ht="12.75">
      <c r="A238" s="1"/>
      <c r="B238" s="1" t="s">
        <v>193</v>
      </c>
      <c r="C238" s="1"/>
      <c r="D238" s="1"/>
      <c r="E238" s="1"/>
      <c r="F238" s="1"/>
      <c r="G238" s="5">
        <v>40022</v>
      </c>
      <c r="H238" s="5">
        <v>40088</v>
      </c>
      <c r="I238" s="5">
        <v>40022</v>
      </c>
      <c r="J238" s="5">
        <v>40088</v>
      </c>
    </row>
    <row r="239" spans="1:10" ht="12.75">
      <c r="A239" s="1"/>
      <c r="B239" s="11"/>
      <c r="C239" s="11"/>
      <c r="D239" s="11"/>
      <c r="E239" s="11"/>
      <c r="G239" s="12"/>
      <c r="H239" s="12"/>
      <c r="I239" s="12"/>
      <c r="J239" s="12"/>
    </row>
    <row r="240" spans="1:10" ht="12.75">
      <c r="A240" s="1"/>
      <c r="B240" s="11"/>
      <c r="C240" s="11"/>
      <c r="D240" s="11"/>
      <c r="E240" s="11"/>
      <c r="G240" s="6">
        <f>+G237+G238</f>
        <v>92583</v>
      </c>
      <c r="H240" s="6">
        <f>+H237+H238</f>
        <v>91844</v>
      </c>
      <c r="I240" s="6">
        <f>+I237+I238</f>
        <v>92583</v>
      </c>
      <c r="J240" s="6">
        <f>+J237+J238</f>
        <v>91718</v>
      </c>
    </row>
    <row r="241" spans="1:10" ht="12.75">
      <c r="A241" s="1"/>
      <c r="B241" s="11"/>
      <c r="C241" s="11"/>
      <c r="D241" s="11"/>
      <c r="E241" s="11"/>
      <c r="G241" s="5"/>
      <c r="H241" s="5"/>
      <c r="I241" s="5"/>
      <c r="J241" s="5"/>
    </row>
    <row r="242" spans="1:10" ht="12.75">
      <c r="A242" s="1"/>
      <c r="B242" s="11"/>
      <c r="C242" s="11"/>
      <c r="D242" s="11"/>
      <c r="E242" s="11"/>
      <c r="G242" s="5"/>
      <c r="H242" s="5"/>
      <c r="I242" s="5"/>
      <c r="J242" s="5"/>
    </row>
    <row r="243" spans="1:10" ht="13.5" thickBot="1">
      <c r="A243" s="1"/>
      <c r="B243" s="38" t="s">
        <v>136</v>
      </c>
      <c r="C243" s="11"/>
      <c r="D243" s="11"/>
      <c r="E243" s="11"/>
      <c r="G243" s="68">
        <f>+G230/G240*100</f>
        <v>1.7724636272317813</v>
      </c>
      <c r="H243" s="68">
        <f>+H230/H240*100</f>
        <v>-0.5433125734941858</v>
      </c>
      <c r="I243" s="68">
        <f>+I230/I240*100</f>
        <v>0.5368156140976206</v>
      </c>
      <c r="J243" s="68">
        <f>+J230/J240*100</f>
        <v>0.13301641989576746</v>
      </c>
    </row>
    <row r="244" spans="1:11" ht="12.75">
      <c r="A244" s="1"/>
      <c r="B244" s="38"/>
      <c r="C244" s="11"/>
      <c r="D244" s="11"/>
      <c r="E244" s="11"/>
      <c r="H244" s="41"/>
      <c r="I244" s="41"/>
      <c r="K244" s="1"/>
    </row>
    <row r="245" spans="1:11" ht="12.75">
      <c r="A245" s="1"/>
      <c r="B245" s="1"/>
      <c r="C245" s="1"/>
      <c r="D245" s="1"/>
      <c r="E245" s="1"/>
      <c r="F245" s="1"/>
      <c r="H245" s="1"/>
      <c r="K245" s="1"/>
    </row>
    <row r="246" spans="1:11" ht="12.75">
      <c r="A246" s="1"/>
      <c r="B246" s="1"/>
      <c r="C246" s="1"/>
      <c r="D246" s="1"/>
      <c r="E246" s="1"/>
      <c r="F246" s="1"/>
      <c r="H246" s="1"/>
      <c r="I246" s="1"/>
      <c r="K246" s="1"/>
    </row>
    <row r="247" spans="1:11" ht="12.75">
      <c r="A247" s="1"/>
      <c r="B247" s="1"/>
      <c r="C247" s="1"/>
      <c r="D247" s="1"/>
      <c r="E247" s="1"/>
      <c r="F247" s="1"/>
      <c r="H247" s="1"/>
      <c r="I247" s="1"/>
      <c r="K247" s="1"/>
    </row>
    <row r="248" spans="1:11" ht="12.75">
      <c r="A248" s="1"/>
      <c r="B248" s="1"/>
      <c r="C248" s="1"/>
      <c r="D248" s="1"/>
      <c r="E248" s="1"/>
      <c r="F248" s="1"/>
      <c r="H248" s="1"/>
      <c r="I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</sheetData>
  <sheetProtection/>
  <mergeCells count="2">
    <mergeCell ref="G223:H223"/>
    <mergeCell ref="I223:J223"/>
  </mergeCells>
  <printOptions/>
  <pageMargins left="0.75" right="0.97" top="0.33" bottom="0.3" header="0.3" footer="0.3"/>
  <pageSetup horizontalDpi="600" verticalDpi="600" orientation="portrait" scale="78" r:id="rId1"/>
  <rowBreaks count="3" manualBreakCount="3">
    <brk id="70" max="9" man="1"/>
    <brk id="135" max="9" man="1"/>
    <brk id="2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2008-08-22T09:14:05Z</cp:lastPrinted>
  <dcterms:created xsi:type="dcterms:W3CDTF">1999-11-25T03:32:38Z</dcterms:created>
  <dcterms:modified xsi:type="dcterms:W3CDTF">2008-08-25T09:52:03Z</dcterms:modified>
  <cp:category/>
  <cp:version/>
  <cp:contentType/>
  <cp:contentStatus/>
</cp:coreProperties>
</file>